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6年度\03企画\03_講習会\02公園緑地総合講習会\05周知\03ＨＰ\"/>
    </mc:Choice>
  </mc:AlternateContent>
  <xr:revisionPtr revIDLastSave="0" documentId="13_ncr:1_{ECD8293A-0349-4859-8039-49DB0AE6A251}"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申込書!$A$1:$M$51</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2" l="1"/>
  <c r="I5" i="2"/>
  <c r="I6" i="2"/>
  <c r="I7" i="2"/>
  <c r="I8" i="2"/>
  <c r="I3" i="2"/>
  <c r="V8" i="2"/>
  <c r="V7" i="2"/>
  <c r="V6" i="2"/>
  <c r="V5" i="2"/>
  <c r="V4" i="2"/>
  <c r="V3" i="2"/>
  <c r="X8" i="2"/>
  <c r="X7" i="2"/>
  <c r="X6" i="2"/>
  <c r="X5" i="2"/>
  <c r="X4" i="2"/>
  <c r="X3" i="2"/>
  <c r="E3" i="2"/>
  <c r="E4" i="2"/>
  <c r="AB15" i="1"/>
  <c r="AI4" i="2"/>
  <c r="AI5" i="2"/>
  <c r="AI6" i="2"/>
  <c r="AI7" i="2"/>
  <c r="AI8" i="2"/>
  <c r="AI3" i="2"/>
  <c r="AG4" i="2"/>
  <c r="AG5" i="2"/>
  <c r="AG6" i="2"/>
  <c r="AG7" i="2"/>
  <c r="AG8" i="2"/>
  <c r="AG3" i="2"/>
  <c r="AF4" i="2"/>
  <c r="AF5" i="2"/>
  <c r="AF6" i="2"/>
  <c r="AF7" i="2"/>
  <c r="AF8" i="2"/>
  <c r="AF3" i="2"/>
  <c r="E8" i="2" l="1"/>
  <c r="E7" i="2"/>
  <c r="E6" i="2"/>
  <c r="E5" i="2"/>
  <c r="AL7" i="2"/>
  <c r="B3" i="2"/>
  <c r="AL8" i="2"/>
  <c r="AL6" i="2"/>
  <c r="AL5" i="2"/>
  <c r="AL4" i="2"/>
  <c r="AL3" i="2"/>
  <c r="Y15" i="1" l="1"/>
  <c r="S6" i="2" s="1"/>
  <c r="Z15" i="1"/>
  <c r="T5" i="2" s="1"/>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F4" i="2"/>
  <c r="F5" i="2"/>
  <c r="F6" i="2"/>
  <c r="F7" i="2"/>
  <c r="F8" i="2"/>
  <c r="F3" i="2"/>
  <c r="U8" i="2"/>
  <c r="U7" i="2"/>
  <c r="L4" i="2"/>
  <c r="L5" i="2"/>
  <c r="L6" i="2"/>
  <c r="L7" i="2"/>
  <c r="L8" i="2"/>
  <c r="L3" i="2"/>
  <c r="J4" i="2"/>
  <c r="J5" i="2"/>
  <c r="J6" i="2"/>
  <c r="J7" i="2"/>
  <c r="J8" i="2"/>
  <c r="J3" i="2"/>
  <c r="K3" i="2"/>
  <c r="K4" i="2"/>
  <c r="K5" i="2"/>
  <c r="K6" i="2"/>
  <c r="K7" i="2"/>
  <c r="K8" i="2"/>
  <c r="N8" i="2"/>
  <c r="N7" i="2"/>
  <c r="AA5" i="2"/>
  <c r="AA6" i="2"/>
  <c r="AA7" i="2"/>
  <c r="AA8" i="2"/>
  <c r="AA3" i="2"/>
  <c r="AA4" i="2"/>
  <c r="W8" i="2"/>
  <c r="W7" i="2"/>
  <c r="W3" i="2"/>
  <c r="W4" i="2"/>
  <c r="W5" i="2"/>
  <c r="W6" i="2"/>
  <c r="D4" i="2"/>
  <c r="D5" i="2"/>
  <c r="D6" i="2"/>
  <c r="D7" i="2"/>
  <c r="D8" i="2"/>
  <c r="D3" i="2"/>
  <c r="G4" i="2"/>
  <c r="G5" i="2"/>
  <c r="G6" i="2"/>
  <c r="G7" i="2"/>
  <c r="G8" i="2"/>
  <c r="R8" i="2"/>
  <c r="Q8" i="2"/>
  <c r="O8" i="2"/>
  <c r="C8" i="2"/>
  <c r="C7" i="2"/>
  <c r="B8" i="2"/>
  <c r="B7" i="2"/>
  <c r="G3"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B4" i="2" l="1"/>
  <c r="AB8" i="2"/>
  <c r="AC6" i="2"/>
  <c r="AB5" i="2"/>
  <c r="AB3" i="2"/>
  <c r="AC7" i="2"/>
  <c r="AB6" i="2"/>
  <c r="AC4" i="2"/>
  <c r="AC8" i="2"/>
  <c r="AB7" i="2"/>
  <c r="AC5" i="2"/>
  <c r="AC3" i="2"/>
  <c r="AD3" i="2"/>
  <c r="AE7" i="2"/>
  <c r="AD7" i="2"/>
  <c r="AE6" i="2"/>
  <c r="AD6" i="2"/>
  <c r="AE5" i="2"/>
  <c r="AD5" i="2"/>
  <c r="AE4" i="2"/>
  <c r="AD4" i="2"/>
  <c r="AE8" i="2"/>
  <c r="AD8" i="2"/>
  <c r="AE3" i="2"/>
</calcChain>
</file>

<file path=xl/sharedStrings.xml><?xml version="1.0" encoding="utf-8"?>
<sst xmlns="http://schemas.openxmlformats.org/spreadsheetml/2006/main" count="257" uniqueCount="205">
  <si>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</si>
  <si>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</si>
  <si>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</si>
  <si>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</si>
  <si>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</si>
  <si>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</si>
  <si>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</si>
  <si>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</si>
  <si>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</si>
  <si>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</si>
  <si>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</si>
  <si>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</si>
  <si>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</si>
  <si>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</si>
  <si>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</si>
  <si>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</si>
  <si>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</si>
  <si>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</si>
  <si>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</si>
  <si>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</si>
  <si>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</si>
  <si>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</si>
  <si>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</si>
  <si>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</si>
  <si>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</si>
  <si>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</si>
  <si>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</si>
  <si>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</si>
  <si>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</si>
  <si>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</si>
  <si>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</si>
  <si>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</si>
  <si>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</si>
  <si>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</si>
  <si>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</si>
  <si>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</si>
  <si>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</si>
  <si>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</si>
  <si>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WEB配信</t>
    <rPh sb="3" eb="5">
      <t>ハイシン</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</si>
  <si>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</si>
  <si>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</si>
  <si>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</si>
  <si>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</si>
  <si>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1"/>
  </si>
  <si>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</si>
  <si>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</si>
  <si>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</si>
  <si>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●申し込み・問合せ先：（一社）日本公園緑地協会　多田、飯窪</t>
    <rPh sb="27" eb="29">
      <t>イイクボ</t>
    </rPh>
    <phoneticPr fontId="1"/>
  </si>
  <si>
    <t>協会使用</t>
    <rPh sb="0" eb="2">
      <t>キョウカイ</t>
    </rPh>
    <rPh sb="2" eb="4">
      <t>シヨウ</t>
    </rPh>
    <phoneticPr fontId="1"/>
  </si>
  <si>
    <t>必要</t>
    <rPh sb="0" eb="2">
      <t>ヒツヨウ</t>
    </rPh>
    <phoneticPr fontId="1"/>
  </si>
  <si>
    <t>不要</t>
    <rPh sb="0" eb="2">
      <t>フヨウ</t>
    </rPh>
    <phoneticPr fontId="1"/>
  </si>
  <si>
    <t>必要・不要 選択</t>
    <rPh sb="0" eb="2">
      <t>ヒツヨウ</t>
    </rPh>
    <rPh sb="3" eb="5">
      <t>フヨウ</t>
    </rPh>
    <rPh sb="6" eb="8">
      <t>センタク</t>
    </rPh>
    <phoneticPr fontId="1"/>
  </si>
  <si>
    <t>（配信開始予定　開会２０分前）</t>
    <rPh sb="1" eb="3">
      <t>ハイシン</t>
    </rPh>
    <rPh sb="5" eb="7">
      <t>ヨテイ</t>
    </rPh>
    <rPh sb="8" eb="10">
      <t>カイカイ</t>
    </rPh>
    <rPh sb="12" eb="14">
      <t>フンマエ</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</si>
  <si>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</si>
  <si>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</si>
  <si>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</si>
  <si>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</si>
  <si>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</si>
  <si>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</si>
  <si>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</si>
  <si>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</si>
  <si>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</si>
  <si>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</si>
  <si>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</si>
  <si>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</si>
  <si>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</si>
  <si>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</si>
  <si>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</si>
  <si>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7"/>
  </si>
  <si>
    <t>名簿掲載</t>
    <rPh sb="0" eb="2">
      <t>メイボ</t>
    </rPh>
    <rPh sb="2" eb="4">
      <t>ケイサイ</t>
    </rPh>
    <phoneticPr fontId="37"/>
  </si>
  <si>
    <t>領収書</t>
    <rPh sb="0" eb="3">
      <t>リョウシュウショ</t>
    </rPh>
    <phoneticPr fontId="37"/>
  </si>
  <si>
    <t>会員・非会員</t>
    <rPh sb="0" eb="2">
      <t>カイイン</t>
    </rPh>
    <rPh sb="3" eb="6">
      <t>ヒカイイン</t>
    </rPh>
    <phoneticPr fontId="37"/>
  </si>
  <si>
    <t>種別確定</t>
    <rPh sb="0" eb="2">
      <t>シュベツ</t>
    </rPh>
    <rPh sb="2" eb="4">
      <t>カクテイ</t>
    </rPh>
    <phoneticPr fontId="37"/>
  </si>
  <si>
    <t>参加形態</t>
    <rPh sb="0" eb="4">
      <t>サンカケイタイ</t>
    </rPh>
    <phoneticPr fontId="37"/>
  </si>
  <si>
    <t>非会員</t>
    <rPh sb="0" eb="3">
      <t>ヒカイイン</t>
    </rPh>
    <phoneticPr fontId="37"/>
  </si>
  <si>
    <t>視察</t>
    <rPh sb="0" eb="2">
      <t>シサツ</t>
    </rPh>
    <phoneticPr fontId="37"/>
  </si>
  <si>
    <t>日時</t>
    <rPh sb="0" eb="2">
      <t>ニチジ</t>
    </rPh>
    <phoneticPr fontId="1"/>
  </si>
  <si>
    <t>日時2</t>
    <rPh sb="0" eb="2">
      <t>ニチジ</t>
    </rPh>
    <phoneticPr fontId="1"/>
  </si>
  <si>
    <t>日時</t>
    <rPh sb="0" eb="2">
      <t>ニチジ</t>
    </rPh>
    <phoneticPr fontId="1"/>
  </si>
  <si>
    <t>日時2</t>
    <rPh sb="0" eb="2">
      <t>ニチジ</t>
    </rPh>
    <phoneticPr fontId="1"/>
  </si>
  <si>
    <t>令和　　年　　月　　日</t>
    <rPh sb="0" eb="2">
      <t>レイワ</t>
    </rPh>
    <rPh sb="4" eb="5">
      <t>ネン</t>
    </rPh>
    <rPh sb="7" eb="8">
      <t>ツキ</t>
    </rPh>
    <rPh sb="10" eb="11">
      <t>ニチ</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</si>
  <si>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</si>
  <si>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</si>
  <si>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</si>
  <si>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</si>
  <si>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</si>
  <si>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　・視聴のための通信費は各自でご負担ください。</t>
    <phoneticPr fontId="1"/>
  </si>
  <si>
    <t>　・配信はインターネット回線を利用します。</t>
    <phoneticPr fontId="1"/>
  </si>
  <si>
    <t>令和６年５月１７日（金）08：55 ～16：30（配信開始：10：15～）</t>
    <rPh sb="10" eb="11">
      <t>キン</t>
    </rPh>
    <rPh sb="25" eb="27">
      <t>ハイシン</t>
    </rPh>
    <rPh sb="27" eb="29">
      <t>カイシ</t>
    </rPh>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</si>
  <si>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</si>
  <si>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</si>
  <si>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</si>
  <si>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</si>
  <si>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</si>
  <si>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</si>
  <si>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</si>
  <si>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</si>
  <si>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</si>
  <si>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</si>
  <si>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</si>
  <si>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</si>
  <si>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</si>
  <si>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</si>
  <si>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</si>
  <si>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</si>
  <si>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</si>
  <si>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</si>
  <si>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</si>
  <si>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</si>
  <si>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</si>
  <si>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</si>
  <si>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</si>
  <si>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</si>
  <si>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</si>
  <si>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</si>
  <si>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</si>
  <si>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</si>
  <si>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</si>
  <si>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</si>
  <si>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</si>
  <si>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</si>
  <si>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</si>
  <si>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</si>
  <si>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</si>
  <si>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</si>
  <si>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</si>
  <si>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</si>
  <si>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</si>
  <si>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</si>
  <si>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</si>
  <si>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</si>
  <si>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</si>
  <si>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</si>
  <si>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</si>
  <si>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</si>
  <si>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令和６年９月５日（水）10：50 ～16：50</t>
    <rPh sb="9" eb="10">
      <t>スイ</t>
    </rPh>
    <phoneticPr fontId="1"/>
  </si>
  <si>
    <t>⑤郵便番号</t>
    <phoneticPr fontId="1"/>
  </si>
  <si>
    <t>会員</t>
    <rPh sb="0" eb="2">
      <t>カイイン</t>
    </rPh>
    <phoneticPr fontId="37"/>
  </si>
  <si>
    <t>非会員</t>
    <rPh sb="0" eb="3">
      <t>ヒカイイン</t>
    </rPh>
    <phoneticPr fontId="37"/>
  </si>
  <si>
    <t>参加費</t>
    <rPh sb="0" eb="3">
      <t>サンカヒ</t>
    </rPh>
    <phoneticPr fontId="37"/>
  </si>
  <si>
    <t>表示参加費</t>
    <rPh sb="0" eb="2">
      <t>ヒョウジ</t>
    </rPh>
    <rPh sb="2" eb="5">
      <t>サンカヒ</t>
    </rPh>
    <phoneticPr fontId="37"/>
  </si>
  <si>
    <t>１６，５００</t>
  </si>
  <si>
    <t>１６，５００</t>
    <phoneticPr fontId="37"/>
  </si>
  <si>
    <t>２７，５００</t>
  </si>
  <si>
    <t>２７，５００</t>
    <phoneticPr fontId="37"/>
  </si>
  <si>
    <t>参加</t>
    <rPh sb="0" eb="2">
      <t>サンカ</t>
    </rPh>
    <phoneticPr fontId="37"/>
  </si>
  <si>
    <t>参加表示</t>
    <rPh sb="0" eb="2">
      <t>サンカ</t>
    </rPh>
    <rPh sb="2" eb="4">
      <t>ヒョウジ</t>
    </rPh>
    <phoneticPr fontId="37"/>
  </si>
  <si>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</si>
  <si>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</si>
  <si>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</si>
  <si>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</si>
  <si>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</si>
  <si>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</si>
  <si>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</si>
  <si>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</si>
  <si>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</si>
  <si>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</si>
  <si>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</si>
  <si>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</si>
  <si>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</si>
  <si>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</si>
  <si>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</si>
  <si>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</si>
  <si>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</si>
  <si>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</si>
  <si>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</si>
  <si>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</si>
  <si>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</si>
  <si>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</si>
  <si>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</si>
  <si>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</si>
  <si>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</si>
  <si>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</si>
  <si>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</si>
  <si>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</si>
  <si>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</si>
  <si>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</si>
  <si>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</si>
  <si>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</si>
  <si>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</si>
  <si>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</si>
  <si>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令和６年１１月１１日（月）10：50 ～16：50</t>
    <rPh sb="11" eb="12">
      <t>ツキ</t>
    </rPh>
    <phoneticPr fontId="1"/>
  </si>
  <si>
    <t>中会議室</t>
    <rPh sb="0" eb="1">
      <t>チュウ</t>
    </rPh>
    <rPh sb="1" eb="4">
      <t>カイギシツ</t>
    </rPh>
    <phoneticPr fontId="1"/>
  </si>
  <si>
    <r>
      <t>令和６年１１月１</t>
    </r>
    <r>
      <rPr>
        <sz val="11"/>
        <color theme="1"/>
        <rFont val="游ゴシック"/>
        <family val="3"/>
        <charset val="128"/>
      </rPr>
      <t>２</t>
    </r>
    <r>
      <rPr>
        <sz val="11"/>
        <color theme="1"/>
        <rFont val="游ゴシック"/>
        <family val="3"/>
        <charset val="128"/>
        <scheme val="minor"/>
      </rPr>
      <t>日（火）10：50 ～16：50</t>
    </r>
    <rPh sb="11" eb="12">
      <t>ヒ</t>
    </rPh>
    <phoneticPr fontId="1"/>
  </si>
  <si>
    <t>川崎市川崎区富士見1-1-4</t>
    <phoneticPr fontId="1"/>
  </si>
  <si>
    <t>カルッツかわさき 川崎市スポーツ・文化総合センター</t>
    <phoneticPr fontId="1"/>
  </si>
  <si>
    <t>参加：等々力</t>
    <rPh sb="0" eb="2">
      <t>サンカ</t>
    </rPh>
    <rPh sb="3" eb="6">
      <t>トドロキ</t>
    </rPh>
    <phoneticPr fontId="37"/>
  </si>
  <si>
    <t>参加：生田</t>
    <rPh sb="0" eb="2">
      <t>サンカ</t>
    </rPh>
    <rPh sb="3" eb="5">
      <t>イクタ</t>
    </rPh>
    <phoneticPr fontId="37"/>
  </si>
  <si>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</si>
  <si>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</si>
  <si>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</si>
  <si>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</si>
  <si>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</si>
  <si>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</si>
  <si>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⑮ﾌﾘｶﾞﾅ</t>
    <phoneticPr fontId="1"/>
  </si>
  <si>
    <t>ー</t>
    <phoneticPr fontId="37"/>
  </si>
  <si>
    <t>令和６年度公園緑地総合講習会</t>
    <rPh sb="0" eb="2">
      <t>レイワ</t>
    </rPh>
    <rPh sb="3" eb="5">
      <t>ネンド</t>
    </rPh>
    <rPh sb="5" eb="9">
      <t>コウエンリョクチ</t>
    </rPh>
    <rPh sb="9" eb="11">
      <t>ソウゴウ</t>
    </rPh>
    <rPh sb="11" eb="14">
      <t>コウシュウカイ</t>
    </rPh>
    <phoneticPr fontId="1"/>
  </si>
  <si>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</si>
  <si>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</si>
  <si>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</si>
  <si>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r>
      <t>tel：03-5833-8551　　ｍail：</t>
    </r>
    <r>
      <rPr>
        <b/>
        <sz val="10.5"/>
        <color rgb="FF000000"/>
        <rFont val="ＭＳ ゴシック"/>
        <family val="1"/>
        <charset val="128"/>
      </rPr>
      <t>kousyuu1@posa.or.jp</t>
    </r>
    <phoneticPr fontId="1"/>
  </si>
  <si>
    <t>※13日の視察については調整中です。実施の有無が決定しましたらご連絡いたします。</t>
    <rPh sb="3" eb="4">
      <t>ニチ</t>
    </rPh>
    <rPh sb="5" eb="7">
      <t>シサツ</t>
    </rPh>
    <rPh sb="12" eb="15">
      <t>チョウセイチュウ</t>
    </rPh>
    <rPh sb="18" eb="20">
      <t>ジッシ</t>
    </rPh>
    <rPh sb="21" eb="23">
      <t>ウム</t>
    </rPh>
    <rPh sb="24" eb="26">
      <t>ケッテイ</t>
    </rPh>
    <rPh sb="32" eb="34">
      <t>レンラク</t>
    </rPh>
    <phoneticPr fontId="1"/>
  </si>
  <si>
    <r>
      <t>●申し込み締め切り日　</t>
    </r>
    <r>
      <rPr>
        <b/>
        <u/>
        <sz val="9"/>
        <color indexed="8"/>
        <rFont val="ＭＳ ゴシック"/>
        <family val="3"/>
        <charset val="128"/>
      </rPr>
      <t>令和６年１１月７日（木）</t>
    </r>
    <rPh sb="11" eb="13">
      <t>レイワ</t>
    </rPh>
    <rPh sb="21" eb="22">
      <t>キ</t>
    </rPh>
    <phoneticPr fontId="1"/>
  </si>
  <si>
    <t>（令和6年11月11日･12日開催）</t>
    <rPh sb="1" eb="3">
      <t>レイワ</t>
    </rPh>
    <rPh sb="4" eb="5">
      <t>ネン</t>
    </rPh>
    <rPh sb="7" eb="8">
      <t>ガツ</t>
    </rPh>
    <rPh sb="10" eb="11">
      <t>ニチ</t>
    </rPh>
    <rPh sb="14" eb="15">
      <t>ニチ</t>
    </rPh>
    <rPh sb="15" eb="17">
      <t>カイサイ</t>
    </rPh>
    <phoneticPr fontId="1"/>
  </si>
  <si>
    <t>⑯13日視察参加
(選択)</t>
    <rPh sb="3" eb="4">
      <t>ニチ</t>
    </rPh>
    <rPh sb="4" eb="6">
      <t>シサツ</t>
    </rPh>
    <rPh sb="6" eb="8">
      <t>サンカ</t>
    </rPh>
    <rPh sb="10" eb="1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</si>
</sst>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4">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
      <b/>
      <sz val="20"/>
      <color theme="1"/>
      <name val="游ゴシック"/>
      <family val="3"/>
      <charset val="128"/>
      <scheme val="minor"/>
    </font>
    <font>
      <sz val="11"/>
      <color theme="1"/>
      <name val="游ゴシック"/>
      <family val="3"/>
      <charset val="128"/>
    </font>
    <font>
      <sz val="7"/>
      <color rgb="FF000000"/>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53">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46">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0" fontId="11" fillId="0" borderId="5" xfId="3" applyFont="1" applyBorder="1" applyAlignment="1">
      <alignment horizontal="center" vertical="center" wrapText="1"/>
    </xf>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41" xfId="3" applyBorder="1">
      <alignment vertical="center"/>
    </xf>
    <xf numFmtId="0" fontId="6" fillId="2" borderId="5" xfId="3" applyFont="1" applyFill="1" applyBorder="1" applyAlignment="1">
      <alignment horizontal="center" vertical="center"/>
    </xf>
    <xf numFmtId="0" fontId="18" fillId="6" borderId="10" xfId="0" applyFont="1" applyFill="1" applyBorder="1" applyAlignment="1">
      <alignment horizontal="center" vertical="center" wrapText="1"/>
    </xf>
    <xf numFmtId="0" fontId="36"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23" fillId="9" borderId="7" xfId="0" applyFont="1" applyFill="1" applyBorder="1" applyAlignment="1">
      <alignment horizontal="center" vertical="center"/>
    </xf>
    <xf numFmtId="0" fontId="19" fillId="9" borderId="52"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8" fillId="9" borderId="23" xfId="0" applyFont="1" applyFill="1" applyBorder="1" applyAlignment="1">
      <alignment horizontal="center" vertical="center"/>
    </xf>
    <xf numFmtId="0" fontId="24" fillId="9" borderId="11"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3" xfId="0" applyFont="1" applyFill="1" applyBorder="1">
      <alignment vertical="center"/>
    </xf>
    <xf numFmtId="0" fontId="18" fillId="9" borderId="10" xfId="0" applyFont="1" applyFill="1" applyBorder="1">
      <alignment vertical="center"/>
    </xf>
    <xf numFmtId="0" fontId="24" fillId="9" borderId="10" xfId="0" applyFont="1" applyFill="1" applyBorder="1" applyAlignment="1">
      <alignment horizontal="right" vertical="center"/>
    </xf>
    <xf numFmtId="0" fontId="16" fillId="0" borderId="0" xfId="0" applyFont="1" applyAlignment="1"/>
    <xf numFmtId="0" fontId="40" fillId="0" borderId="0" xfId="0" applyFont="1">
      <alignment vertical="center"/>
    </xf>
    <xf numFmtId="178" fontId="11" fillId="8" borderId="5" xfId="3" applyNumberFormat="1" applyFont="1" applyFill="1" applyBorder="1" applyAlignment="1">
      <alignment horizontal="center" vertical="center" wrapText="1"/>
    </xf>
    <xf numFmtId="0" fontId="0" fillId="4" borderId="41" xfId="0" applyFill="1" applyBorder="1">
      <alignment vertical="center"/>
    </xf>
    <xf numFmtId="0" fontId="0" fillId="4" borderId="43" xfId="0" applyFill="1" applyBorder="1">
      <alignment vertical="center"/>
    </xf>
    <xf numFmtId="0" fontId="0" fillId="4" borderId="42" xfId="0" applyFill="1" applyBorder="1">
      <alignment vertical="center"/>
    </xf>
    <xf numFmtId="0" fontId="24" fillId="0" borderId="37" xfId="0" quotePrefix="1" applyFont="1" applyBorder="1" applyAlignment="1">
      <alignment horizontal="center" vertical="center"/>
    </xf>
    <xf numFmtId="0" fontId="24" fillId="0" borderId="43" xfId="0" quotePrefix="1" applyFont="1" applyBorder="1" applyAlignment="1">
      <alignment horizontal="center" vertical="center"/>
    </xf>
    <xf numFmtId="0" fontId="24" fillId="0" borderId="44" xfId="0" quotePrefix="1" applyFont="1" applyBorder="1" applyAlignment="1">
      <alignment horizontal="center" vertical="center"/>
    </xf>
    <xf numFmtId="0" fontId="24" fillId="0" borderId="51" xfId="0" quotePrefix="1" applyFont="1" applyBorder="1" applyAlignment="1">
      <alignment horizontal="center" vertical="center"/>
    </xf>
    <xf numFmtId="0" fontId="24" fillId="0" borderId="37" xfId="0" quotePrefix="1" applyFont="1" applyBorder="1">
      <alignment vertical="center"/>
    </xf>
    <xf numFmtId="0" fontId="24" fillId="0" borderId="43" xfId="0" quotePrefix="1" applyFont="1" applyBorder="1">
      <alignment vertical="center"/>
    </xf>
    <xf numFmtId="0" fontId="24" fillId="0" borderId="44" xfId="0" quotePrefix="1" applyFont="1" applyBorder="1">
      <alignment vertical="center"/>
    </xf>
    <xf numFmtId="0" fontId="24" fillId="0" borderId="51" xfId="0" quotePrefix="1" applyFont="1" applyBorder="1">
      <alignment vertical="center"/>
    </xf>
    <xf numFmtId="56" fontId="24" fillId="0" borderId="37" xfId="0" quotePrefix="1" applyNumberFormat="1" applyFont="1" applyBorder="1" applyAlignment="1">
      <alignment horizontal="center" vertical="center"/>
    </xf>
    <xf numFmtId="56" fontId="24" fillId="0" borderId="38" xfId="0" quotePrefix="1" applyNumberFormat="1" applyFont="1" applyBorder="1" applyAlignment="1">
      <alignment horizontal="center" vertical="center"/>
    </xf>
    <xf numFmtId="56" fontId="24" fillId="0" borderId="44" xfId="0" quotePrefix="1" applyNumberFormat="1" applyFont="1" applyBorder="1" applyAlignment="1">
      <alignment horizontal="center" vertical="center"/>
    </xf>
    <xf numFmtId="56" fontId="24" fillId="0" borderId="45" xfId="0" quotePrefix="1" applyNumberFormat="1" applyFont="1" applyBorder="1" applyAlignment="1">
      <alignment horizontal="center" vertical="center"/>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4" borderId="42" xfId="0" applyFill="1" applyBorder="1" applyAlignment="1">
      <alignment horizontal="center" vertical="center"/>
    </xf>
    <xf numFmtId="0" fontId="38" fillId="4" borderId="41" xfId="0" applyFont="1" applyFill="1" applyBorder="1" applyAlignment="1">
      <alignment horizontal="center" vertical="center" wrapText="1"/>
    </xf>
    <xf numFmtId="0" fontId="38" fillId="4" borderId="43" xfId="0" applyFont="1" applyFill="1" applyBorder="1" applyAlignment="1">
      <alignment horizontal="center" vertical="center"/>
    </xf>
    <xf numFmtId="0" fontId="38" fillId="4" borderId="42"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17" xfId="0" applyFont="1" applyFill="1" applyBorder="1" applyAlignment="1">
      <alignment horizontal="center" vertical="center"/>
    </xf>
    <xf numFmtId="0" fontId="24" fillId="0" borderId="47" xfId="0" quotePrefix="1" applyFont="1" applyBorder="1" applyAlignment="1">
      <alignment horizontal="left" vertical="center"/>
    </xf>
    <xf numFmtId="0" fontId="24" fillId="0" borderId="32" xfId="0" quotePrefix="1" applyFont="1" applyBorder="1" applyAlignment="1">
      <alignment horizontal="left" vertical="center"/>
    </xf>
    <xf numFmtId="0" fontId="24" fillId="0" borderId="38" xfId="0" quotePrefix="1" applyFont="1" applyBorder="1">
      <alignment vertical="center"/>
    </xf>
    <xf numFmtId="0" fontId="24" fillId="0" borderId="37" xfId="0" quotePrefix="1" applyFont="1" applyBorder="1" applyAlignment="1">
      <alignment horizontal="left" vertical="center"/>
    </xf>
    <xf numFmtId="0" fontId="24" fillId="0" borderId="38" xfId="0" quotePrefix="1" applyFont="1" applyBorder="1" applyAlignment="1">
      <alignment horizontal="left" vertical="center"/>
    </xf>
    <xf numFmtId="0" fontId="18" fillId="9" borderId="10" xfId="0" applyFont="1" applyFill="1" applyBorder="1" applyAlignment="1">
      <alignment horizontal="center" vertical="center"/>
    </xf>
    <xf numFmtId="56" fontId="24" fillId="0" borderId="48" xfId="0" quotePrefix="1" applyNumberFormat="1" applyFont="1" applyBorder="1" applyAlignment="1">
      <alignment horizontal="center" vertical="center"/>
    </xf>
    <xf numFmtId="56" fontId="24" fillId="0" borderId="49" xfId="0" quotePrefix="1" applyNumberFormat="1" applyFont="1" applyBorder="1" applyAlignment="1">
      <alignment horizontal="center" vertical="center"/>
    </xf>
    <xf numFmtId="0" fontId="26" fillId="9" borderId="3" xfId="0" applyFont="1" applyFill="1" applyBorder="1" applyAlignment="1">
      <alignment horizontal="center" vertical="center" wrapText="1"/>
    </xf>
    <xf numFmtId="0" fontId="26" fillId="9" borderId="17" xfId="0" applyFont="1" applyFill="1" applyBorder="1" applyAlignment="1">
      <alignment horizontal="center" vertical="center"/>
    </xf>
    <xf numFmtId="56" fontId="24" fillId="0" borderId="50" xfId="0" quotePrefix="1" applyNumberFormat="1" applyFont="1" applyBorder="1" applyAlignment="1">
      <alignment horizontal="center" vertical="center"/>
    </xf>
    <xf numFmtId="0" fontId="43" fillId="0" borderId="0" xfId="0" applyFont="1" applyAlignment="1">
      <alignment horizontal="left" vertical="center" wrapText="1"/>
    </xf>
    <xf numFmtId="0" fontId="29" fillId="0" borderId="0" xfId="0" applyFont="1" applyAlignment="1">
      <alignment horizontal="left" vertical="center"/>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19" fillId="9" borderId="10"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29" fillId="0" borderId="0" xfId="0" applyFont="1" applyAlignment="1">
      <alignment horizontal="left" vertical="center" indent="1"/>
    </xf>
    <xf numFmtId="0" fontId="29" fillId="0" borderId="0" xfId="0" applyFont="1" applyAlignment="1">
      <alignment horizontal="left" vertical="center" wrapText="1" indent="1"/>
    </xf>
    <xf numFmtId="0" fontId="18" fillId="9" borderId="19"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9" borderId="19"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18" xfId="0" applyFont="1" applyFill="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9" borderId="24"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2" fillId="0" borderId="2" xfId="1" applyBorder="1" applyAlignment="1" applyProtection="1">
      <alignment horizontal="left" vertical="center"/>
    </xf>
    <xf numFmtId="0" fontId="18" fillId="0" borderId="2"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9" borderId="24"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16"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13"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2" xfId="0" applyFont="1" applyFill="1" applyBorder="1" applyAlignment="1">
      <alignment horizontal="center" vertical="center"/>
    </xf>
    <xf numFmtId="0" fontId="24" fillId="0" borderId="33" xfId="0" applyFont="1" applyBorder="1" applyAlignment="1">
      <alignment horizontal="justify"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32" fillId="0" borderId="0" xfId="0" applyFont="1" applyAlignment="1">
      <alignment horizontal="left" vertical="center" indent="1"/>
    </xf>
    <xf numFmtId="0" fontId="31" fillId="0" borderId="0" xfId="0" applyFont="1" applyAlignment="1">
      <alignment horizontal="left" vertical="center" indent="2"/>
    </xf>
    <xf numFmtId="0" fontId="34"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7" fillId="4" borderId="41"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3" fillId="9" borderId="24" xfId="0" applyFont="1" applyFill="1" applyBorder="1" applyAlignment="1">
      <alignment horizontal="center" wrapText="1"/>
    </xf>
    <xf numFmtId="0" fontId="23" fillId="9" borderId="22" xfId="0" applyFont="1" applyFill="1" applyBorder="1" applyAlignment="1">
      <alignment horizontal="center" wrapText="1"/>
    </xf>
    <xf numFmtId="0" fontId="23" fillId="9" borderId="16" xfId="0" applyFont="1" applyFill="1" applyBorder="1" applyAlignment="1">
      <alignment horizontal="center" wrapText="1"/>
    </xf>
    <xf numFmtId="0" fontId="23" fillId="9" borderId="21" xfId="0" applyFont="1" applyFill="1" applyBorder="1" applyAlignment="1">
      <alignment horizontal="center" vertical="top" wrapText="1"/>
    </xf>
    <xf numFmtId="0" fontId="23" fillId="9" borderId="1" xfId="0" applyFont="1" applyFill="1" applyBorder="1" applyAlignment="1">
      <alignment horizontal="center" vertical="top" wrapText="1"/>
    </xf>
    <xf numFmtId="0" fontId="23" fillId="9" borderId="13" xfId="0" applyFont="1" applyFill="1" applyBorder="1" applyAlignment="1">
      <alignment horizontal="center" vertical="top" wrapText="1"/>
    </xf>
    <xf numFmtId="0" fontId="23" fillId="9" borderId="23" xfId="0" applyFont="1" applyFill="1" applyBorder="1" applyAlignment="1">
      <alignment horizontal="center" vertical="center"/>
    </xf>
    <xf numFmtId="0" fontId="23" fillId="9" borderId="7" xfId="0" applyFont="1" applyFill="1" applyBorder="1" applyAlignment="1">
      <alignment horizontal="center" vertical="center"/>
    </xf>
    <xf numFmtId="0" fontId="24" fillId="0" borderId="7" xfId="0" applyFont="1" applyBorder="1" applyAlignment="1">
      <alignment horizontal="left" vertical="center"/>
    </xf>
    <xf numFmtId="0" fontId="18" fillId="0" borderId="7" xfId="0" applyFont="1" applyBorder="1" applyAlignment="1">
      <alignment horizontal="left" vertical="center"/>
    </xf>
    <xf numFmtId="0" fontId="18" fillId="9" borderId="9" xfId="0" applyFont="1" applyFill="1" applyBorder="1" applyAlignment="1">
      <alignment horizontal="center" vertical="center"/>
    </xf>
    <xf numFmtId="0" fontId="18" fillId="9" borderId="2" xfId="0" applyFont="1" applyFill="1" applyBorder="1" applyAlignment="1">
      <alignment horizontal="center" vertical="center"/>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18" fillId="9" borderId="25" xfId="0" applyFont="1" applyFill="1" applyBorder="1" applyAlignment="1">
      <alignment horizontal="center" vertical="center" textRotation="255"/>
    </xf>
    <xf numFmtId="0" fontId="18" fillId="9" borderId="26" xfId="0" applyFont="1" applyFill="1" applyBorder="1" applyAlignment="1">
      <alignment horizontal="center" vertical="center" textRotation="255"/>
    </xf>
    <xf numFmtId="0" fontId="18" fillId="9" borderId="27" xfId="0" applyFont="1" applyFill="1" applyBorder="1" applyAlignment="1">
      <alignment horizontal="center" vertical="center" textRotation="255"/>
    </xf>
    <xf numFmtId="0" fontId="33" fillId="9" borderId="40"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3" xfId="0" applyFont="1" applyFill="1" applyBorder="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indent="2"/>
    </xf>
    <xf numFmtId="0" fontId="30" fillId="0" borderId="0" xfId="0" applyFont="1" applyAlignment="1">
      <alignment horizontal="left" vertical="center" wrapText="1" indent="1"/>
    </xf>
    <xf numFmtId="0" fontId="24" fillId="0" borderId="44" xfId="0" quotePrefix="1" applyFont="1" applyBorder="1" applyAlignment="1">
      <alignment horizontal="left" vertical="center"/>
    </xf>
    <xf numFmtId="0" fontId="24" fillId="0" borderId="45" xfId="0" quotePrefix="1" applyFont="1" applyBorder="1" applyAlignment="1">
      <alignment horizontal="left" vertical="center"/>
    </xf>
    <xf numFmtId="0" fontId="24" fillId="9" borderId="3" xfId="0" applyFont="1" applyFill="1" applyBorder="1" applyAlignment="1">
      <alignment horizontal="center" vertical="center"/>
    </xf>
    <xf numFmtId="0" fontId="24" fillId="9" borderId="10" xfId="0" applyFont="1" applyFill="1" applyBorder="1" applyAlignment="1">
      <alignment horizontal="center" vertical="center"/>
    </xf>
    <xf numFmtId="0" fontId="17" fillId="0" borderId="0" xfId="0" applyFont="1" applyAlignment="1">
      <alignment horizontal="center" vertic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9" borderId="24" xfId="0" applyFont="1" applyFill="1" applyBorder="1" applyAlignment="1">
      <alignment horizontal="left" vertical="center"/>
    </xf>
    <xf numFmtId="0" fontId="18" fillId="9" borderId="22" xfId="0" applyFont="1" applyFill="1" applyBorder="1" applyAlignment="1">
      <alignment horizontal="left" vertical="center"/>
    </xf>
    <xf numFmtId="0" fontId="18" fillId="9" borderId="16" xfId="0" applyFont="1" applyFill="1" applyBorder="1" applyAlignment="1">
      <alignment horizontal="left" vertical="center"/>
    </xf>
    <xf numFmtId="0" fontId="18" fillId="9" borderId="21" xfId="0" applyFont="1" applyFill="1" applyBorder="1" applyAlignment="1">
      <alignment horizontal="left" vertical="center"/>
    </xf>
    <xf numFmtId="0" fontId="18" fillId="9" borderId="1" xfId="0" applyFont="1" applyFill="1" applyBorder="1" applyAlignment="1">
      <alignment horizontal="left" vertical="center"/>
    </xf>
    <xf numFmtId="0" fontId="18" fillId="9" borderId="13" xfId="0" applyFont="1" applyFill="1" applyBorder="1" applyAlignment="1">
      <alignment horizontal="left" vertical="center"/>
    </xf>
    <xf numFmtId="0" fontId="18" fillId="9" borderId="3"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9" fillId="9" borderId="3" xfId="0" applyFont="1" applyFill="1" applyBorder="1" applyAlignment="1">
      <alignment horizontal="justify" vertical="center"/>
    </xf>
    <xf numFmtId="0" fontId="19" fillId="9" borderId="10" xfId="0" applyFont="1" applyFill="1" applyBorder="1" applyAlignment="1">
      <alignment horizontal="justify" vertical="center"/>
    </xf>
    <xf numFmtId="0" fontId="19" fillId="9" borderId="17" xfId="0" applyFont="1" applyFill="1" applyBorder="1" applyAlignment="1">
      <alignment horizontal="justify" vertical="center"/>
    </xf>
    <xf numFmtId="0" fontId="18"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24" fillId="0" borderId="6" xfId="0" quotePrefix="1" applyFont="1" applyBorder="1" applyAlignment="1">
      <alignment horizontal="left" vertical="center"/>
    </xf>
    <xf numFmtId="0" fontId="18" fillId="0" borderId="39"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24" fillId="0" borderId="7" xfId="0" quotePrefix="1" applyFont="1" applyBorder="1">
      <alignment vertical="center"/>
    </xf>
    <xf numFmtId="0" fontId="18" fillId="0" borderId="46" xfId="0" applyFont="1" applyBorder="1">
      <alignment vertical="center"/>
    </xf>
    <xf numFmtId="0" fontId="24" fillId="0" borderId="5" xfId="0" quotePrefix="1" applyFont="1" applyBorder="1">
      <alignment vertical="center"/>
    </xf>
    <xf numFmtId="0" fontId="18" fillId="0" borderId="12" xfId="0" applyFont="1" applyBorder="1">
      <alignment vertical="center"/>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9" borderId="18" xfId="0" applyFont="1" applyFill="1" applyBorder="1" applyAlignment="1">
      <alignment horizontal="center" vertical="center"/>
    </xf>
    <xf numFmtId="0" fontId="18" fillId="9" borderId="19" xfId="0" applyFont="1" applyFill="1" applyBorder="1" applyAlignment="1">
      <alignment horizontal="center"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27" fillId="4" borderId="41" xfId="0" applyFont="1" applyFill="1" applyBorder="1" applyAlignment="1">
      <alignment horizontal="center" vertical="center"/>
    </xf>
    <xf numFmtId="0" fontId="27" fillId="4" borderId="43"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7"/>
  <sheetViews>
    <sheetView tabSelected="1" zoomScale="96" zoomScaleNormal="96" workbookViewId="0">
      <selection activeCell="K6" sqref="K6:M6"/>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2"/>
      <c r="B1" s="62"/>
      <c r="C1" s="62"/>
      <c r="D1" s="62"/>
      <c r="E1" s="62"/>
      <c r="F1" s="62"/>
      <c r="G1" s="62"/>
      <c r="H1" s="62"/>
      <c r="I1" s="62"/>
      <c r="J1" s="62"/>
      <c r="K1" s="62"/>
      <c r="L1" s="196"/>
      <c r="M1" s="196"/>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196" t="s">
        <v>196</v>
      </c>
      <c r="C2" s="196"/>
      <c r="D2" s="196"/>
      <c r="E2" s="196"/>
      <c r="F2" s="196"/>
      <c r="G2" s="196"/>
      <c r="H2" s="196"/>
      <c r="I2" s="196"/>
      <c r="J2" s="196"/>
      <c r="K2" s="196"/>
      <c r="L2" s="196"/>
      <c r="M2" s="196"/>
      <c r="N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ht="26.25" customHeight="1">
      <c r="A3" s="1"/>
      <c r="B3" s="196"/>
      <c r="C3" s="196"/>
      <c r="D3" s="196"/>
      <c r="E3" s="196"/>
      <c r="F3" s="196"/>
      <c r="G3" s="196"/>
      <c r="H3" s="196"/>
      <c r="I3" s="196"/>
      <c r="J3" s="196"/>
      <c r="K3" s="196"/>
      <c r="L3" s="196"/>
      <c r="M3" s="196"/>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196" t="s">
        <v>62</v>
      </c>
      <c r="C4" s="196"/>
      <c r="D4" s="196"/>
      <c r="E4" s="196"/>
      <c r="F4" s="196"/>
      <c r="G4" s="196"/>
      <c r="H4" s="196"/>
      <c r="I4" s="196"/>
      <c r="J4" s="196"/>
      <c r="K4" s="196"/>
      <c r="L4" s="196"/>
      <c r="M4" s="196"/>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203</v>
      </c>
      <c r="C6" s="27"/>
      <c r="D6" s="2"/>
      <c r="E6" s="2"/>
      <c r="F6" s="2"/>
      <c r="G6" s="2"/>
      <c r="H6" s="2"/>
      <c r="I6" s="2"/>
      <c r="J6" s="2" t="s">
        <v>14</v>
      </c>
      <c r="K6" s="236" t="s">
        <v>80</v>
      </c>
      <c r="L6" s="237"/>
      <c r="M6" s="237"/>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thickBot="1">
      <c r="B7" s="212" t="s">
        <v>15</v>
      </c>
      <c r="C7" s="213"/>
      <c r="D7" s="213"/>
      <c r="E7" s="213"/>
      <c r="F7" s="213"/>
      <c r="G7" s="213"/>
      <c r="H7" s="213"/>
      <c r="I7" s="213"/>
      <c r="J7" s="213"/>
      <c r="K7" s="213"/>
      <c r="L7" s="213"/>
      <c r="M7" s="214"/>
      <c r="N7"/>
      <c r="O7" s="32"/>
      <c r="P7" s="32"/>
      <c r="Q7" s="32"/>
      <c r="R7" s="32"/>
      <c r="S7" s="32"/>
      <c r="T7" s="32"/>
      <c r="U7" s="32"/>
      <c r="V7" s="32"/>
      <c r="W7" s="35" t="s">
        <v>42</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183" t="s">
        <v>35</v>
      </c>
      <c r="C8" s="99" t="s">
        <v>89</v>
      </c>
      <c r="D8" s="106"/>
      <c r="E8" s="100"/>
      <c r="F8" s="155"/>
      <c r="G8" s="156"/>
      <c r="H8" s="156"/>
      <c r="I8" s="156"/>
      <c r="J8" s="156"/>
      <c r="K8" s="157"/>
      <c r="L8" s="157"/>
      <c r="M8" s="158"/>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184"/>
      <c r="C9" s="137" t="s">
        <v>2</v>
      </c>
      <c r="D9" s="138"/>
      <c r="E9" s="139"/>
      <c r="F9" s="133" t="s">
        <v>90</v>
      </c>
      <c r="G9" s="128"/>
      <c r="H9" s="128"/>
      <c r="I9" s="128"/>
      <c r="J9" s="128" t="s">
        <v>103</v>
      </c>
      <c r="K9" s="128"/>
      <c r="L9" s="131" t="s">
        <v>199</v>
      </c>
      <c r="M9" s="132"/>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184"/>
      <c r="C10" s="140"/>
      <c r="D10" s="141"/>
      <c r="E10" s="142"/>
      <c r="F10" s="134"/>
      <c r="G10" s="135"/>
      <c r="H10" s="135"/>
      <c r="I10" s="135"/>
      <c r="J10" s="129"/>
      <c r="K10" s="136"/>
      <c r="L10" s="129"/>
      <c r="M10" s="130"/>
      <c r="N10"/>
      <c r="O10" s="32"/>
      <c r="P10" s="32"/>
      <c r="Q10" s="61"/>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184"/>
      <c r="C11" s="147" t="s">
        <v>0</v>
      </c>
      <c r="D11" s="148"/>
      <c r="E11" s="149"/>
      <c r="F11" s="238" t="s">
        <v>136</v>
      </c>
      <c r="G11" s="239"/>
      <c r="H11" s="240"/>
      <c r="I11" s="241"/>
      <c r="J11" s="241"/>
      <c r="K11" s="242"/>
      <c r="L11" s="242"/>
      <c r="M11" s="243"/>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184"/>
      <c r="C12" s="150"/>
      <c r="D12" s="151"/>
      <c r="E12" s="152"/>
      <c r="F12" s="177" t="s">
        <v>193</v>
      </c>
      <c r="G12" s="178"/>
      <c r="H12" s="179"/>
      <c r="I12" s="180"/>
      <c r="J12" s="180"/>
      <c r="K12" s="181"/>
      <c r="L12" s="181"/>
      <c r="M12" s="182"/>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184"/>
      <c r="C13" s="167" t="s">
        <v>3</v>
      </c>
      <c r="D13" s="168"/>
      <c r="E13" s="169"/>
      <c r="F13" s="173" t="s">
        <v>91</v>
      </c>
      <c r="G13" s="174"/>
      <c r="H13" s="175"/>
      <c r="I13" s="176"/>
      <c r="J13" s="65" t="s">
        <v>92</v>
      </c>
      <c r="K13" s="161"/>
      <c r="L13" s="162"/>
      <c r="M13" s="163"/>
      <c r="N13"/>
      <c r="O13" s="32"/>
      <c r="P13" s="32"/>
      <c r="Q13" s="32"/>
      <c r="R13" s="32"/>
      <c r="S13" s="32"/>
      <c r="T13" s="32"/>
      <c r="U13" s="44"/>
      <c r="V13" s="44"/>
      <c r="W13" s="44"/>
      <c r="X13" s="44"/>
      <c r="Y13" s="44"/>
      <c r="Z13" s="44"/>
      <c r="AA13" s="44"/>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184"/>
      <c r="C14" s="170" t="s">
        <v>4</v>
      </c>
      <c r="D14" s="171"/>
      <c r="E14" s="172"/>
      <c r="F14" s="153" t="s">
        <v>93</v>
      </c>
      <c r="G14" s="154"/>
      <c r="H14" s="143"/>
      <c r="I14" s="144"/>
      <c r="J14" s="144"/>
      <c r="K14" s="145"/>
      <c r="L14" s="145"/>
      <c r="M14" s="146"/>
      <c r="N14"/>
      <c r="O14" s="32"/>
      <c r="P14" s="32"/>
      <c r="Q14" s="32"/>
      <c r="R14" s="32"/>
      <c r="S14" s="32"/>
      <c r="T14" s="32"/>
      <c r="U14" s="32"/>
      <c r="V14" s="32"/>
      <c r="W14" s="32"/>
      <c r="X14" s="32"/>
      <c r="Y14" s="164" t="s">
        <v>33</v>
      </c>
      <c r="Z14" s="165"/>
      <c r="AA14" s="165"/>
      <c r="AB14" s="166"/>
      <c r="AC14" s="32"/>
      <c r="AD14" s="32"/>
      <c r="AE14" s="32"/>
      <c r="AF14" s="32"/>
      <c r="AG14" s="32"/>
      <c r="AH14" s="32"/>
      <c r="AI14" s="32"/>
      <c r="AJ14" s="32"/>
      <c r="AK14" s="32"/>
      <c r="AL14" s="32"/>
      <c r="AM14" s="32"/>
      <c r="AN14" s="32"/>
      <c r="AO14" s="32"/>
      <c r="AP14" s="32"/>
      <c r="AQ14" s="32"/>
      <c r="AR14" s="32"/>
      <c r="AS14" s="32"/>
      <c r="AT14" s="32"/>
    </row>
    <row r="15" spans="1:46" ht="30" customHeight="1" thickBot="1">
      <c r="B15" s="184"/>
      <c r="C15" s="137" t="s">
        <v>198</v>
      </c>
      <c r="D15" s="138"/>
      <c r="E15" s="139"/>
      <c r="F15" s="66" t="s">
        <v>9</v>
      </c>
      <c r="G15" s="42"/>
      <c r="H15" s="67" t="s">
        <v>57</v>
      </c>
      <c r="I15" s="42"/>
      <c r="J15" s="67" t="s">
        <v>58</v>
      </c>
      <c r="K15" s="42"/>
      <c r="L15" s="68" t="s">
        <v>59</v>
      </c>
      <c r="M15" s="43"/>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185"/>
      <c r="C16" s="215" t="s">
        <v>197</v>
      </c>
      <c r="D16" s="216"/>
      <c r="E16" s="217"/>
      <c r="F16" s="59" t="s">
        <v>94</v>
      </c>
      <c r="G16" s="42"/>
      <c r="H16" s="186" t="s">
        <v>34</v>
      </c>
      <c r="I16" s="187"/>
      <c r="J16" s="187"/>
      <c r="K16" s="187"/>
      <c r="L16" s="187"/>
      <c r="M16" s="188"/>
      <c r="N16"/>
      <c r="O16" s="5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212" t="s">
        <v>5</v>
      </c>
      <c r="C17" s="213"/>
      <c r="D17" s="213"/>
      <c r="E17" s="213"/>
      <c r="F17" s="213"/>
      <c r="G17" s="213"/>
      <c r="H17" s="213"/>
      <c r="I17" s="213"/>
      <c r="J17" s="213"/>
      <c r="K17" s="213"/>
      <c r="L17" s="213"/>
      <c r="M17" s="214"/>
      <c r="N17"/>
      <c r="O17" s="32" t="s">
        <v>64</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99" t="s">
        <v>95</v>
      </c>
      <c r="C18" s="106"/>
      <c r="D18" s="100"/>
      <c r="E18" s="99" t="s">
        <v>96</v>
      </c>
      <c r="F18" s="100"/>
      <c r="G18" s="99" t="s">
        <v>97</v>
      </c>
      <c r="H18" s="106"/>
      <c r="I18" s="106"/>
      <c r="J18" s="194" t="s">
        <v>194</v>
      </c>
      <c r="K18" s="195"/>
      <c r="L18" s="109" t="s">
        <v>204</v>
      </c>
      <c r="M18" s="110"/>
      <c r="N18"/>
      <c r="O18" s="33" t="s">
        <v>1</v>
      </c>
      <c r="P18" s="93" t="s">
        <v>81</v>
      </c>
      <c r="Q18" s="94"/>
      <c r="R18" s="94"/>
      <c r="S18" s="95"/>
      <c r="T18" s="96" t="s">
        <v>85</v>
      </c>
      <c r="U18" s="97"/>
      <c r="V18" s="98"/>
      <c r="W18" s="33" t="s">
        <v>65</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69">
        <v>1</v>
      </c>
      <c r="C19" s="228"/>
      <c r="D19" s="229"/>
      <c r="E19" s="101"/>
      <c r="F19" s="102"/>
      <c r="G19" s="107"/>
      <c r="H19" s="108"/>
      <c r="I19" s="108"/>
      <c r="J19" s="107"/>
      <c r="K19" s="108"/>
      <c r="L19" s="107"/>
      <c r="M19" s="111"/>
      <c r="N19"/>
      <c r="O19" s="34"/>
      <c r="P19" s="78"/>
      <c r="Q19" s="79"/>
      <c r="R19" s="79"/>
      <c r="S19" s="80"/>
      <c r="T19" s="78"/>
      <c r="U19" s="79"/>
      <c r="V19" s="80"/>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70">
        <v>2</v>
      </c>
      <c r="C20" s="230"/>
      <c r="D20" s="231"/>
      <c r="E20" s="85"/>
      <c r="F20" s="103"/>
      <c r="G20" s="81"/>
      <c r="H20" s="82"/>
      <c r="I20" s="82"/>
      <c r="J20" s="85"/>
      <c r="K20" s="86"/>
      <c r="L20" s="89"/>
      <c r="M20" s="90"/>
      <c r="N20"/>
      <c r="O20" s="34"/>
      <c r="P20" s="78"/>
      <c r="Q20" s="79"/>
      <c r="R20" s="79"/>
      <c r="S20" s="80"/>
      <c r="T20" s="78"/>
      <c r="U20" s="79"/>
      <c r="V20" s="80"/>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70">
        <v>3</v>
      </c>
      <c r="C21" s="218"/>
      <c r="D21" s="219"/>
      <c r="E21" s="104"/>
      <c r="F21" s="105"/>
      <c r="G21" s="81"/>
      <c r="H21" s="82"/>
      <c r="I21" s="82"/>
      <c r="J21" s="85"/>
      <c r="K21" s="86"/>
      <c r="L21" s="89"/>
      <c r="M21" s="90"/>
      <c r="N21"/>
      <c r="O21" s="34"/>
      <c r="P21" s="78"/>
      <c r="Q21" s="79"/>
      <c r="R21" s="79"/>
      <c r="S21" s="80"/>
      <c r="T21" s="78"/>
      <c r="U21" s="79"/>
      <c r="V21" s="80"/>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70">
        <v>4</v>
      </c>
      <c r="C22" s="218"/>
      <c r="D22" s="219"/>
      <c r="E22" s="104"/>
      <c r="F22" s="105"/>
      <c r="G22" s="81"/>
      <c r="H22" s="82"/>
      <c r="I22" s="82"/>
      <c r="J22" s="85"/>
      <c r="K22" s="86"/>
      <c r="L22" s="89"/>
      <c r="M22" s="90"/>
      <c r="N22"/>
      <c r="O22" s="34"/>
      <c r="P22" s="78"/>
      <c r="Q22" s="79"/>
      <c r="R22" s="79"/>
      <c r="S22" s="80"/>
      <c r="T22" s="78"/>
      <c r="U22" s="79"/>
      <c r="V22" s="80"/>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70">
        <v>5</v>
      </c>
      <c r="C23" s="218"/>
      <c r="D23" s="219"/>
      <c r="E23" s="104"/>
      <c r="F23" s="105"/>
      <c r="G23" s="81"/>
      <c r="H23" s="82"/>
      <c r="I23" s="82"/>
      <c r="J23" s="85"/>
      <c r="K23" s="86"/>
      <c r="L23" s="89"/>
      <c r="M23" s="90"/>
      <c r="N23"/>
      <c r="O23" s="34"/>
      <c r="P23" s="78"/>
      <c r="Q23" s="79"/>
      <c r="R23" s="79"/>
      <c r="S23" s="80"/>
      <c r="T23" s="78"/>
      <c r="U23" s="79"/>
      <c r="V23" s="80"/>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71">
        <v>6</v>
      </c>
      <c r="C24" s="220"/>
      <c r="D24" s="221"/>
      <c r="E24" s="192"/>
      <c r="F24" s="193"/>
      <c r="G24" s="83"/>
      <c r="H24" s="84"/>
      <c r="I24" s="84"/>
      <c r="J24" s="87"/>
      <c r="K24" s="88"/>
      <c r="L24" s="91"/>
      <c r="M24" s="92"/>
      <c r="N24"/>
      <c r="O24" s="34"/>
      <c r="P24" s="78"/>
      <c r="Q24" s="79"/>
      <c r="R24" s="79"/>
      <c r="S24" s="80"/>
      <c r="T24" s="78"/>
      <c r="U24" s="79"/>
      <c r="V24" s="80"/>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222" t="s">
        <v>13</v>
      </c>
      <c r="C25" s="223"/>
      <c r="D25" s="224"/>
      <c r="E25" s="46"/>
      <c r="F25" s="28" t="s">
        <v>11</v>
      </c>
      <c r="G25" s="3" t="s">
        <v>12</v>
      </c>
      <c r="H25" s="232" t="s">
        <v>37</v>
      </c>
      <c r="I25" s="233"/>
      <c r="J25" s="233"/>
      <c r="K25" s="233"/>
      <c r="L25" s="233"/>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225"/>
      <c r="C26" s="226"/>
      <c r="D26" s="227"/>
      <c r="E26" s="45"/>
      <c r="F26" s="28"/>
      <c r="G26" s="3"/>
      <c r="H26" s="234"/>
      <c r="I26" s="235"/>
      <c r="J26" s="235"/>
      <c r="K26" s="235"/>
      <c r="L26" s="235"/>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72" t="s">
        <v>100</v>
      </c>
      <c r="C27" s="73"/>
      <c r="D27" s="74" t="s">
        <v>101</v>
      </c>
      <c r="E27" s="197"/>
      <c r="F27" s="198"/>
      <c r="G27" s="198"/>
      <c r="H27" s="198"/>
      <c r="I27" s="198"/>
      <c r="J27" s="198"/>
      <c r="K27" s="198"/>
      <c r="L27" s="198"/>
      <c r="M27" s="199"/>
      <c r="N27"/>
      <c r="O27" s="32"/>
      <c r="P27" s="60" t="s">
        <v>82</v>
      </c>
      <c r="Q27" s="60"/>
      <c r="R27" s="60"/>
      <c r="S27" s="60"/>
      <c r="T27" s="60"/>
      <c r="U27" s="60"/>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200" t="s">
        <v>98</v>
      </c>
      <c r="C28" s="201"/>
      <c r="D28" s="202"/>
      <c r="E28" s="206" t="s">
        <v>51</v>
      </c>
      <c r="F28" s="207"/>
      <c r="G28" s="208"/>
      <c r="H28" s="117" t="s">
        <v>10</v>
      </c>
      <c r="I28" s="117"/>
      <c r="J28" s="117"/>
      <c r="K28" s="117"/>
      <c r="L28" s="117"/>
      <c r="M28" s="118"/>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203"/>
      <c r="C29" s="204"/>
      <c r="D29" s="205"/>
      <c r="E29" s="209"/>
      <c r="F29" s="210"/>
      <c r="G29" s="211"/>
      <c r="H29" s="119"/>
      <c r="I29" s="120"/>
      <c r="J29" s="120"/>
      <c r="K29" s="120"/>
      <c r="L29" s="120"/>
      <c r="M29" s="121"/>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114" t="s">
        <v>99</v>
      </c>
      <c r="C30" s="115"/>
      <c r="D30" s="115"/>
      <c r="E30" s="115"/>
      <c r="F30" s="115"/>
      <c r="G30" s="115"/>
      <c r="H30" s="115"/>
      <c r="I30" s="115"/>
      <c r="J30" s="115"/>
      <c r="K30" s="115"/>
      <c r="L30" s="115"/>
      <c r="M30" s="116"/>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122"/>
      <c r="C31" s="123"/>
      <c r="D31" s="123"/>
      <c r="E31" s="123"/>
      <c r="F31" s="123"/>
      <c r="G31" s="123"/>
      <c r="H31" s="123"/>
      <c r="I31" s="123"/>
      <c r="J31" s="123"/>
      <c r="K31" s="123"/>
      <c r="L31" s="123"/>
      <c r="M31" s="124"/>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125" t="s">
        <v>102</v>
      </c>
      <c r="C32" s="125"/>
      <c r="D32" s="125"/>
      <c r="E32" s="125"/>
      <c r="F32" s="125"/>
      <c r="G32" s="125"/>
      <c r="H32" s="125"/>
      <c r="I32" s="125"/>
      <c r="J32" s="125"/>
      <c r="K32" s="125"/>
      <c r="L32" s="125"/>
      <c r="M32" s="125"/>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33.75" customHeight="1">
      <c r="B33" s="112" t="s">
        <v>201</v>
      </c>
      <c r="C33" s="112"/>
      <c r="D33" s="112"/>
      <c r="E33" s="112"/>
      <c r="F33" s="112"/>
      <c r="G33" s="112"/>
      <c r="H33" s="112"/>
      <c r="I33" s="112"/>
      <c r="J33" s="112"/>
      <c r="K33" s="112"/>
      <c r="L33" s="112"/>
      <c r="M33" s="112"/>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15.95" customHeight="1">
      <c r="B34" s="113" t="s">
        <v>43</v>
      </c>
      <c r="C34" s="113"/>
      <c r="D34" s="113"/>
      <c r="E34" s="113"/>
      <c r="F34" s="113"/>
      <c r="G34" s="113"/>
      <c r="H34" s="113"/>
      <c r="I34" s="113"/>
      <c r="J34" s="113"/>
      <c r="K34" s="113"/>
      <c r="L34" s="113"/>
      <c r="M34" s="113"/>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 customHeight="1">
      <c r="B35" s="191" t="s">
        <v>30</v>
      </c>
      <c r="C35" s="191"/>
      <c r="D35" s="191"/>
      <c r="E35" s="191"/>
      <c r="F35" s="191"/>
      <c r="G35" s="191"/>
      <c r="H35" s="191"/>
      <c r="I35" s="191"/>
      <c r="J35" s="191"/>
      <c r="K35" s="191"/>
      <c r="L35" s="191"/>
      <c r="M35" s="191"/>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27.75" customHeight="1">
      <c r="B36" s="127" t="s">
        <v>27</v>
      </c>
      <c r="C36" s="127"/>
      <c r="D36" s="127"/>
      <c r="E36" s="127"/>
      <c r="F36" s="127"/>
      <c r="G36" s="127"/>
      <c r="H36" s="127"/>
      <c r="I36" s="127"/>
      <c r="J36" s="127"/>
      <c r="K36" s="127"/>
      <c r="L36" s="127"/>
      <c r="M36" s="127"/>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113" t="s">
        <v>6</v>
      </c>
      <c r="C37" s="113"/>
      <c r="D37" s="113"/>
      <c r="E37" s="113"/>
      <c r="F37" s="113"/>
      <c r="G37" s="113"/>
      <c r="H37" s="113"/>
      <c r="I37" s="113"/>
      <c r="J37" s="113"/>
      <c r="K37" s="113"/>
      <c r="L37" s="113"/>
      <c r="M37" s="113"/>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126" t="s">
        <v>61</v>
      </c>
      <c r="C38" s="126"/>
      <c r="D38" s="126"/>
      <c r="E38" s="126"/>
      <c r="F38" s="126"/>
      <c r="G38" s="126"/>
      <c r="H38" s="126"/>
      <c r="I38" s="126"/>
      <c r="J38" s="126"/>
      <c r="K38" s="126"/>
      <c r="L38" s="126"/>
      <c r="M38" s="126"/>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90" t="s">
        <v>7</v>
      </c>
      <c r="C39" s="190"/>
      <c r="D39" s="190"/>
      <c r="E39" s="190"/>
      <c r="F39" s="190"/>
      <c r="G39" s="190"/>
      <c r="H39" s="190"/>
      <c r="I39" s="190"/>
      <c r="J39" s="190"/>
      <c r="K39" s="190"/>
      <c r="L39" s="190"/>
      <c r="M39" s="190"/>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13" t="s">
        <v>29</v>
      </c>
      <c r="C40" s="113"/>
      <c r="D40" s="113"/>
      <c r="E40" s="113"/>
      <c r="F40" s="113"/>
      <c r="G40" s="113"/>
      <c r="H40" s="113"/>
      <c r="I40" s="113"/>
      <c r="J40" s="113"/>
      <c r="K40" s="113"/>
      <c r="L40" s="113"/>
      <c r="M40" s="113"/>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60" t="s">
        <v>31</v>
      </c>
      <c r="C41" s="160"/>
      <c r="D41" s="160"/>
      <c r="E41" s="160"/>
      <c r="F41" s="160"/>
      <c r="G41" s="160"/>
      <c r="H41" s="160"/>
      <c r="I41" s="160"/>
      <c r="J41" s="160"/>
      <c r="K41" s="160"/>
      <c r="L41" s="160"/>
      <c r="M41" s="160"/>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60" t="s">
        <v>32</v>
      </c>
      <c r="C42" s="160"/>
      <c r="D42" s="160"/>
      <c r="E42" s="160"/>
      <c r="F42" s="160"/>
      <c r="G42" s="160"/>
      <c r="H42" s="160"/>
      <c r="I42" s="160"/>
      <c r="J42" s="160"/>
      <c r="K42" s="160"/>
      <c r="L42" s="160"/>
      <c r="M42" s="160"/>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89" t="s">
        <v>44</v>
      </c>
      <c r="C43" s="189"/>
      <c r="D43" s="189"/>
      <c r="E43" s="189"/>
      <c r="F43" s="189"/>
      <c r="G43" s="189"/>
      <c r="H43" s="189"/>
      <c r="I43" s="189"/>
      <c r="J43" s="189"/>
      <c r="K43" s="189"/>
      <c r="L43" s="189"/>
      <c r="M43" s="189"/>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89" t="s">
        <v>8</v>
      </c>
      <c r="C44" s="189"/>
      <c r="D44" s="189"/>
      <c r="E44" s="189"/>
      <c r="F44" s="189"/>
      <c r="G44" s="189"/>
      <c r="H44" s="189"/>
      <c r="I44" s="189"/>
      <c r="J44" s="189"/>
      <c r="K44" s="189"/>
      <c r="L44" s="189"/>
      <c r="M44" s="189"/>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13" t="s">
        <v>202</v>
      </c>
      <c r="C45" s="113"/>
      <c r="D45" s="113"/>
      <c r="E45" s="113"/>
      <c r="F45" s="113"/>
      <c r="G45" s="113"/>
      <c r="H45" s="113"/>
      <c r="I45" s="113"/>
      <c r="J45" s="113"/>
      <c r="K45" s="113"/>
      <c r="L45" s="113"/>
      <c r="M45" s="113"/>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13" t="s">
        <v>47</v>
      </c>
      <c r="C46" s="113"/>
      <c r="D46" s="113"/>
      <c r="E46" s="113"/>
      <c r="F46" s="113"/>
      <c r="G46" s="113"/>
      <c r="H46" s="113"/>
      <c r="I46" s="113"/>
      <c r="J46" s="113"/>
      <c r="K46" s="113"/>
      <c r="L46" s="113"/>
      <c r="M46" s="113"/>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ht="15.95" customHeight="1">
      <c r="B47" s="159" t="s">
        <v>200</v>
      </c>
      <c r="C47" s="159"/>
      <c r="D47" s="159"/>
      <c r="E47" s="159"/>
      <c r="F47" s="159"/>
      <c r="G47" s="159"/>
      <c r="H47" s="159"/>
      <c r="I47" s="159"/>
      <c r="J47" s="159"/>
      <c r="K47" s="159"/>
      <c r="L47" s="159"/>
      <c r="M47" s="159"/>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c r="B49" s="75"/>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30.75" customHeight="1">
      <c r="B50" s="76"/>
      <c r="C50" s="76"/>
      <c r="D50" s="76"/>
      <c r="E50" s="76"/>
      <c r="F50" s="76"/>
      <c r="G50" s="76"/>
      <c r="H50" s="76"/>
      <c r="I50" s="76"/>
      <c r="J50" s="76"/>
      <c r="K50" s="76"/>
      <c r="L50" s="76"/>
      <c r="M50" s="76"/>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ht="18.75" customHeight="1">
      <c r="B51" s="76"/>
      <c r="C51" s="76"/>
      <c r="D51" s="76"/>
      <c r="E51" s="76"/>
      <c r="F51" s="76"/>
      <c r="G51" s="76"/>
      <c r="H51" s="76"/>
      <c r="I51" s="76"/>
      <c r="J51" s="76"/>
      <c r="K51" s="76"/>
      <c r="L51" s="76"/>
      <c r="M51" s="76"/>
      <c r="N51"/>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row r="217" spans="1:46">
      <c r="A217" s="32"/>
      <c r="B217" s="32"/>
      <c r="C217" s="32"/>
      <c r="D217" s="32"/>
      <c r="E217" s="32"/>
      <c r="F217" s="32"/>
      <c r="G217" s="32"/>
      <c r="H217" s="32"/>
      <c r="I217" s="32"/>
      <c r="J217" s="32"/>
      <c r="K217" s="32"/>
      <c r="L217" s="32"/>
      <c r="M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row>
  </sheetData>
  <mergeCells count="108">
    <mergeCell ref="L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C19:D19"/>
    <mergeCell ref="C20:D20"/>
    <mergeCell ref="C21:D21"/>
    <mergeCell ref="C22:D22"/>
    <mergeCell ref="H25:L26"/>
    <mergeCell ref="K6:M6"/>
    <mergeCell ref="B7:M7"/>
    <mergeCell ref="F11:G11"/>
    <mergeCell ref="H11:M11"/>
    <mergeCell ref="B47:M47"/>
    <mergeCell ref="B42:M42"/>
    <mergeCell ref="K13:M13"/>
    <mergeCell ref="Y14:AB14"/>
    <mergeCell ref="C13:E13"/>
    <mergeCell ref="C14:E14"/>
    <mergeCell ref="F13:G13"/>
    <mergeCell ref="H13:I13"/>
    <mergeCell ref="F12:G12"/>
    <mergeCell ref="H12:M12"/>
    <mergeCell ref="B8:B16"/>
    <mergeCell ref="H16:M16"/>
    <mergeCell ref="B37:M37"/>
    <mergeCell ref="B41:M41"/>
    <mergeCell ref="B43:M43"/>
    <mergeCell ref="B44:M44"/>
    <mergeCell ref="B45:M45"/>
    <mergeCell ref="B39:M39"/>
    <mergeCell ref="B40:M40"/>
    <mergeCell ref="B35:M35"/>
    <mergeCell ref="E22:F22"/>
    <mergeCell ref="E23:F23"/>
    <mergeCell ref="E24:F24"/>
    <mergeCell ref="J18:K18"/>
    <mergeCell ref="J9:K9"/>
    <mergeCell ref="L10:M10"/>
    <mergeCell ref="L9:M9"/>
    <mergeCell ref="F9:I9"/>
    <mergeCell ref="F10:I10"/>
    <mergeCell ref="J10:K10"/>
    <mergeCell ref="C8:E8"/>
    <mergeCell ref="C9:E10"/>
    <mergeCell ref="H14:M14"/>
    <mergeCell ref="C11:E12"/>
    <mergeCell ref="F14:G14"/>
    <mergeCell ref="F8:M8"/>
    <mergeCell ref="B33:M33"/>
    <mergeCell ref="B46:M46"/>
    <mergeCell ref="B30:M30"/>
    <mergeCell ref="H28:M28"/>
    <mergeCell ref="H29:M29"/>
    <mergeCell ref="B34:M34"/>
    <mergeCell ref="B31:M31"/>
    <mergeCell ref="B32:M32"/>
    <mergeCell ref="B38:M38"/>
    <mergeCell ref="B36:M36"/>
    <mergeCell ref="P18:S18"/>
    <mergeCell ref="T18:V18"/>
    <mergeCell ref="P19:S19"/>
    <mergeCell ref="P20:S20"/>
    <mergeCell ref="P21:S21"/>
    <mergeCell ref="T20:V20"/>
    <mergeCell ref="T21:V21"/>
    <mergeCell ref="T19:V19"/>
    <mergeCell ref="E18:F18"/>
    <mergeCell ref="E19:F19"/>
    <mergeCell ref="E20:F20"/>
    <mergeCell ref="E21:F21"/>
    <mergeCell ref="G18:I18"/>
    <mergeCell ref="G19:I19"/>
    <mergeCell ref="G20:I20"/>
    <mergeCell ref="G21:I21"/>
    <mergeCell ref="J19:K19"/>
    <mergeCell ref="J20:K20"/>
    <mergeCell ref="J21:K21"/>
    <mergeCell ref="L18:M18"/>
    <mergeCell ref="L19:M19"/>
    <mergeCell ref="L20:M20"/>
    <mergeCell ref="L21:M21"/>
    <mergeCell ref="T22:V22"/>
    <mergeCell ref="T23:V23"/>
    <mergeCell ref="T24:V24"/>
    <mergeCell ref="P22:S22"/>
    <mergeCell ref="P23:S23"/>
    <mergeCell ref="P24:S24"/>
    <mergeCell ref="G22:I22"/>
    <mergeCell ref="G23:I23"/>
    <mergeCell ref="G24:I24"/>
    <mergeCell ref="J22:K22"/>
    <mergeCell ref="J23:K23"/>
    <mergeCell ref="J24:K24"/>
    <mergeCell ref="L22:M22"/>
    <mergeCell ref="L23:M23"/>
    <mergeCell ref="L24:M24"/>
  </mergeCells>
  <phoneticPr fontId="1"/>
  <dataValidations count="1">
    <dataValidation type="list" allowBlank="1" showInputMessage="1" showErrorMessage="1" sqref="H15" xr:uid="{C8A48F3F-9F92-447C-A409-E11E27ABB47C}">
      <formula1>$X$14:$X$15</formula1>
    </dataValidation>
  </dataValidations>
  <printOptions horizontalCentered="1"/>
  <pageMargins left="0.31496062992125984" right="0.31496062992125984" top="0.43307086614173229" bottom="0.35433070866141736" header="0.31496062992125984" footer="0.31496062992125984"/>
  <pageSetup paperSize="9" scale="71" orientation="portrait" horizontalDpi="200" verticalDpi="200" r:id="rId1"/>
  <extLst>
    <ext xmlns:x14="http://schemas.microsoft.com/office/spreadsheetml/2009/9/main" uri="{CCE6A557-97BC-4b89-ADB6-D9C93CAAB3DF}">
      <x14:dataValidations xmlns:xm="http://schemas.microsoft.com/office/excel/2006/main" count="5">
        <x14:dataValidation type="list" allowBlank="1" showInputMessage="1" showErrorMessage="1" xr:uid="{EAD7AA71-23D6-4084-8DC6-BD1F086B1C57}">
          <x14:formula1>
            <xm:f>選択リスト!$F$3:$F$5</xm:f>
          </x14:formula1>
          <xm:sqref>Y15</xm:sqref>
        </x14:dataValidation>
        <x14:dataValidation type="list" allowBlank="1" showInputMessage="1" showErrorMessage="1" xr:uid="{1265CF3D-803A-48C0-BC8D-DE576725B8F3}">
          <x14:formula1>
            <xm:f>選択リスト!$G$3:$G$7</xm:f>
          </x14:formula1>
          <xm:sqref>Z15</xm:sqref>
        </x14:dataValidation>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54F21BD2-DBCB-4BBD-B467-75DBD1F19ACB}">
          <x14:formula1>
            <xm:f>選択リスト!$C$3:$C$4</xm:f>
          </x14:formula1>
          <xm:sqref>E29:G29</xm:sqref>
        </x14:dataValidation>
        <x14:dataValidation type="list" allowBlank="1" showInputMessage="1" showErrorMessage="1" xr:uid="{807FB280-AC1D-48FE-AD66-55D2E2AA3AAC}">
          <x14:formula1>
            <xm:f>選択リスト!$H$3:$H$6</xm:f>
          </x14:formula1>
          <xm:sqref>L19:M24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D3" activePane="bottomRight" state="frozen"/>
      <selection pane="topRight" activeCell="D1" sqref="D1"/>
      <selection pane="bottomLeft" activeCell="A2" sqref="A2"/>
      <selection pane="bottomRight" activeCell="I3" sqref="I3:I8"/>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29.625" style="14" customWidth="1"/>
    <col min="41" max="41" width="13.125" style="14" customWidth="1"/>
    <col min="42" max="42" width="20.625" style="14" customWidth="1"/>
    <col min="43" max="43" width="23.25" style="14" customWidth="1"/>
    <col min="44" max="16384" width="9" style="14"/>
  </cols>
  <sheetData>
    <row r="1" spans="1:51">
      <c r="C1" s="14" t="s">
        <v>147</v>
      </c>
      <c r="D1" s="14" t="s">
        <v>148</v>
      </c>
      <c r="E1" s="22" t="s">
        <v>149</v>
      </c>
      <c r="F1" s="22" t="s">
        <v>150</v>
      </c>
      <c r="G1" s="14" t="s">
        <v>151</v>
      </c>
      <c r="H1" s="20" t="s">
        <v>152</v>
      </c>
      <c r="I1" s="21" t="s">
        <v>153</v>
      </c>
      <c r="J1" s="14" t="s">
        <v>154</v>
      </c>
      <c r="K1" s="14" t="s">
        <v>155</v>
      </c>
      <c r="L1" s="23" t="s">
        <v>156</v>
      </c>
      <c r="M1" s="14" t="s">
        <v>188</v>
      </c>
      <c r="N1" s="14" t="s">
        <v>189</v>
      </c>
      <c r="O1" s="14" t="s">
        <v>192</v>
      </c>
      <c r="P1" s="19" t="s">
        <v>157</v>
      </c>
      <c r="Q1" s="14" t="s">
        <v>158</v>
      </c>
      <c r="R1" s="22" t="s">
        <v>159</v>
      </c>
      <c r="S1" s="22" t="s">
        <v>160</v>
      </c>
      <c r="T1" s="22" t="s">
        <v>161</v>
      </c>
      <c r="U1" s="21" t="s">
        <v>162</v>
      </c>
      <c r="V1" s="21" t="s">
        <v>163</v>
      </c>
      <c r="W1" s="24" t="s">
        <v>164</v>
      </c>
      <c r="X1" s="25" t="s">
        <v>165</v>
      </c>
      <c r="Y1" s="14" t="s">
        <v>166</v>
      </c>
      <c r="Z1" s="14" t="s">
        <v>167</v>
      </c>
      <c r="AA1" s="14" t="s">
        <v>168</v>
      </c>
      <c r="AB1" s="14" t="s">
        <v>169</v>
      </c>
      <c r="AC1" s="21" t="s">
        <v>170</v>
      </c>
      <c r="AD1" s="21" t="s">
        <v>171</v>
      </c>
      <c r="AE1" s="21" t="s">
        <v>172</v>
      </c>
      <c r="AF1" s="26" t="s">
        <v>173</v>
      </c>
      <c r="AG1" s="14" t="s">
        <v>174</v>
      </c>
      <c r="AH1" s="14" t="s">
        <v>175</v>
      </c>
      <c r="AI1" s="14" t="s">
        <v>176</v>
      </c>
      <c r="AJ1" s="14" t="s">
        <v>177</v>
      </c>
      <c r="AK1" s="13" t="s">
        <v>178</v>
      </c>
      <c r="AL1" s="14" t="s">
        <v>179</v>
      </c>
      <c r="AM1" s="14" t="s">
        <v>180</v>
      </c>
      <c r="AN1" s="14" t="s">
        <v>190</v>
      </c>
      <c r="AO1" s="14" t="s">
        <v>191</v>
      </c>
    </row>
    <row r="2" spans="1:51" s="4" customFormat="1" ht="42.75" customHeight="1">
      <c r="A2" s="48" t="s">
        <v>16</v>
      </c>
      <c r="B2" s="48" t="s">
        <v>17</v>
      </c>
      <c r="C2" s="48" t="s">
        <v>115</v>
      </c>
      <c r="D2" s="48" t="s">
        <v>127</v>
      </c>
      <c r="E2" s="48" t="s">
        <v>128</v>
      </c>
      <c r="F2" s="48" t="s">
        <v>125</v>
      </c>
      <c r="G2" s="48" t="s">
        <v>126</v>
      </c>
      <c r="H2" s="48" t="s">
        <v>130</v>
      </c>
      <c r="I2" s="48" t="s">
        <v>129</v>
      </c>
      <c r="J2" s="48" t="s">
        <v>117</v>
      </c>
      <c r="K2" s="48" t="s">
        <v>118</v>
      </c>
      <c r="L2" s="48" t="s">
        <v>116</v>
      </c>
      <c r="M2" s="48" t="s">
        <v>18</v>
      </c>
      <c r="N2" s="48" t="s">
        <v>119</v>
      </c>
      <c r="O2" s="48" t="s">
        <v>120</v>
      </c>
      <c r="P2" s="48" t="s">
        <v>121</v>
      </c>
      <c r="Q2" s="48" t="s">
        <v>122</v>
      </c>
      <c r="R2" s="49" t="s">
        <v>123</v>
      </c>
      <c r="S2" s="48" t="s">
        <v>19</v>
      </c>
      <c r="T2" s="48" t="s">
        <v>124</v>
      </c>
      <c r="U2" s="48" t="s">
        <v>20</v>
      </c>
      <c r="V2" s="48" t="s">
        <v>131</v>
      </c>
      <c r="W2" s="48" t="s">
        <v>132</v>
      </c>
      <c r="X2" s="48" t="s">
        <v>133</v>
      </c>
      <c r="Y2" s="48" t="s">
        <v>134</v>
      </c>
      <c r="Z2" s="48" t="s">
        <v>21</v>
      </c>
      <c r="AA2" s="48" t="s">
        <v>22</v>
      </c>
      <c r="AB2" s="48" t="s">
        <v>23</v>
      </c>
      <c r="AC2" s="48" t="s">
        <v>41</v>
      </c>
      <c r="AD2" s="48" t="s">
        <v>76</v>
      </c>
      <c r="AE2" s="48" t="s">
        <v>77</v>
      </c>
      <c r="AF2" s="50" t="s">
        <v>39</v>
      </c>
      <c r="AG2" s="48" t="s">
        <v>53</v>
      </c>
      <c r="AH2" s="48" t="s">
        <v>56</v>
      </c>
      <c r="AI2" s="48" t="s">
        <v>40</v>
      </c>
      <c r="AJ2" s="51" t="s">
        <v>45</v>
      </c>
      <c r="AK2" s="51" t="s">
        <v>46</v>
      </c>
      <c r="AL2" s="48" t="s">
        <v>83</v>
      </c>
      <c r="AM2" s="58" t="s">
        <v>84</v>
      </c>
    </row>
    <row r="3" spans="1:51" ht="24" customHeight="1">
      <c r="A3" s="5">
        <v>1</v>
      </c>
      <c r="B3" s="6" t="str">
        <f>申込書!K6</f>
        <v>令和　　年　　月　　日</v>
      </c>
      <c r="C3" s="7">
        <f>申込書!F8</f>
        <v>0</v>
      </c>
      <c r="D3" s="7">
        <f>申込書!G19</f>
        <v>0</v>
      </c>
      <c r="E3" s="8">
        <f>申込書!J19</f>
        <v>0</v>
      </c>
      <c r="F3" s="7">
        <f>申込書!C19</f>
        <v>0</v>
      </c>
      <c r="G3" s="7">
        <f>申込書!E19</f>
        <v>0</v>
      </c>
      <c r="H3" s="53" t="s">
        <v>36</v>
      </c>
      <c r="I3" s="77">
        <f>申込書!L19</f>
        <v>0</v>
      </c>
      <c r="J3" s="8">
        <f>申込書!J$10</f>
        <v>0</v>
      </c>
      <c r="K3" s="8">
        <f>申込書!L$10</f>
        <v>0</v>
      </c>
      <c r="L3" s="7">
        <f>申込書!F$10</f>
        <v>0</v>
      </c>
      <c r="M3" s="7"/>
      <c r="N3" s="7">
        <f>N5</f>
        <v>0</v>
      </c>
      <c r="O3" s="54">
        <f>申込書!H11</f>
        <v>0</v>
      </c>
      <c r="P3" s="7">
        <f>申込書!H13</f>
        <v>0</v>
      </c>
      <c r="Q3" s="7">
        <f>申込書!K13</f>
        <v>0</v>
      </c>
      <c r="R3" s="9">
        <f>申込書!H14</f>
        <v>0</v>
      </c>
      <c r="S3" s="7" t="str">
        <f>申込書!Y$15</f>
        <v/>
      </c>
      <c r="T3" s="7" t="str">
        <f>申込書!Z$15</f>
        <v/>
      </c>
      <c r="U3" s="10" t="str">
        <f>申込書!F26&amp;申込書!G26</f>
        <v/>
      </c>
      <c r="V3" s="10">
        <f>申込書!E$29</f>
        <v>0</v>
      </c>
      <c r="W3" s="55">
        <f>申込書!B31</f>
        <v>0</v>
      </c>
      <c r="X3" s="7">
        <f>申込書!E$27</f>
        <v>0</v>
      </c>
      <c r="Y3" s="7">
        <f>申込書!H29</f>
        <v>0</v>
      </c>
      <c r="Z3" s="11" t="s">
        <v>24</v>
      </c>
      <c r="AA3" s="12">
        <f>申込書!$AB$15</f>
        <v>0</v>
      </c>
      <c r="AB3" s="40" t="str">
        <f>IF(AA$3&gt;=1,IF(I3="参加",IF(S3="会員",選択リスト!F$9,選択リスト!F$10),IF(S3="会員",選択リスト!D$9,選択リスト!D$10)),"")</f>
        <v/>
      </c>
      <c r="AC3" s="41" t="str">
        <f>IF(AA$3&gt;=1,IF(I3="参加",IF(S3="会員",選択リスト!E$9,選択リスト!E$10),IF(S3="会員",選択リスト!C$9,選択リスト!C$10)),"")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カルッツかわさき 川崎市スポーツ・文化総合センター</v>
      </c>
      <c r="AG3" s="29" t="str">
        <f>IF($AH$10&gt;=1,IF($H3="会場",参加証会場記載!$C$4,参加証会場記載!$D$4),"")</f>
        <v>中会議室</v>
      </c>
      <c r="AH3" s="29"/>
      <c r="AI3" s="29" t="str">
        <f>IF($AH$10&gt;=1,IF($H3="会場",参加証会場記載!$C$5,参加証会場記載!D$5),"")</f>
        <v>川崎市川崎区富士見1-1-4</v>
      </c>
      <c r="AJ3" s="36">
        <f>申込書!O19</f>
        <v>0</v>
      </c>
      <c r="AK3" s="57">
        <f>申込書!P19</f>
        <v>0</v>
      </c>
      <c r="AL3" s="36">
        <f>申込書!T19</f>
        <v>0</v>
      </c>
      <c r="AM3" s="36">
        <f>申込書!W19</f>
        <v>0</v>
      </c>
    </row>
    <row r="4" spans="1:51" ht="28.5" customHeight="1">
      <c r="A4" s="5">
        <v>2</v>
      </c>
      <c r="B4" s="6" t="str">
        <f>申込書!K6</f>
        <v>令和　　年　　月　　日</v>
      </c>
      <c r="C4" s="7">
        <f>申込書!F8</f>
        <v>0</v>
      </c>
      <c r="D4" s="7">
        <f>申込書!G20</f>
        <v>0</v>
      </c>
      <c r="E4" s="8">
        <f>申込書!J20</f>
        <v>0</v>
      </c>
      <c r="F4" s="7">
        <f>申込書!C20</f>
        <v>0</v>
      </c>
      <c r="G4" s="7">
        <f>申込書!E20</f>
        <v>0</v>
      </c>
      <c r="H4" s="53" t="s">
        <v>36</v>
      </c>
      <c r="I4" s="77">
        <f>申込書!L20</f>
        <v>0</v>
      </c>
      <c r="J4" s="8">
        <f>申込書!J$10</f>
        <v>0</v>
      </c>
      <c r="K4" s="8">
        <f>申込書!L$10</f>
        <v>0</v>
      </c>
      <c r="L4" s="7">
        <f>申込書!F$10</f>
        <v>0</v>
      </c>
      <c r="M4" s="7"/>
      <c r="N4" s="7">
        <f>申込書!H12</f>
        <v>0</v>
      </c>
      <c r="O4" s="54">
        <f>申込書!H11</f>
        <v>0</v>
      </c>
      <c r="P4" s="7">
        <f>申込書!H13</f>
        <v>0</v>
      </c>
      <c r="Q4" s="7">
        <f>申込書!K13</f>
        <v>0</v>
      </c>
      <c r="R4" s="9">
        <f>申込書!H14</f>
        <v>0</v>
      </c>
      <c r="S4" s="7" t="str">
        <f>申込書!Y$15</f>
        <v/>
      </c>
      <c r="T4" s="7" t="str">
        <f>申込書!Z$15</f>
        <v/>
      </c>
      <c r="U4" s="10" t="str">
        <f>申込書!F26&amp;申込書!G26</f>
        <v/>
      </c>
      <c r="V4" s="10">
        <f>申込書!E$29</f>
        <v>0</v>
      </c>
      <c r="W4" s="55">
        <f>申込書!B31</f>
        <v>0</v>
      </c>
      <c r="X4" s="7">
        <f>申込書!E$27</f>
        <v>0</v>
      </c>
      <c r="Y4" s="7">
        <f>申込書!H29</f>
        <v>0</v>
      </c>
      <c r="Z4" s="7" t="s">
        <v>24</v>
      </c>
      <c r="AA4" s="12">
        <f>申込書!$AB$15</f>
        <v>0</v>
      </c>
      <c r="AB4" s="40" t="str">
        <f>IF(AA$3&gt;=1,IF(I4="参加",IF(S4="会員",選択リスト!F$9,選択リスト!F$10),IF(S4="会員",選択リスト!D$9,選択リスト!D$10)),"")</f>
        <v/>
      </c>
      <c r="AC4" s="41" t="str">
        <f>IF(AA$3&gt;=1,IF(I4="参加",IF(S4="会員",選択リスト!E$9,選択リスト!E$10),IF(S4="会員",選択リスト!C$9,選択リスト!C$10)),"")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カルッツかわさき 川崎市スポーツ・文化総合センター</v>
      </c>
      <c r="AG4" s="29" t="str">
        <f>IF($AH$10&gt;=1,IF($H4="会場",参加証会場記載!$C$4,参加証会場記載!$D$4),"")</f>
        <v>中会議室</v>
      </c>
      <c r="AH4" s="29"/>
      <c r="AI4" s="29" t="str">
        <f>IF($AH$10&gt;=1,IF($H4="会場",参加証会場記載!$C$5,参加証会場記載!D$5),"")</f>
        <v>川崎市川崎区富士見1-1-4</v>
      </c>
      <c r="AJ4" s="36">
        <f>申込書!O20</f>
        <v>0</v>
      </c>
      <c r="AK4" s="57">
        <f>申込書!P20</f>
        <v>0</v>
      </c>
      <c r="AL4" s="36">
        <f>申込書!T20</f>
        <v>0</v>
      </c>
      <c r="AM4" s="36">
        <f>申込書!W20</f>
        <v>0</v>
      </c>
    </row>
    <row r="5" spans="1:51" ht="24" customHeight="1">
      <c r="A5" s="5">
        <v>3</v>
      </c>
      <c r="B5" s="6" t="str">
        <f>申込書!K6</f>
        <v>令和　　年　　月　　日</v>
      </c>
      <c r="C5" s="7">
        <f>申込書!F8</f>
        <v>0</v>
      </c>
      <c r="D5" s="7">
        <f>申込書!G21</f>
        <v>0</v>
      </c>
      <c r="E5" s="8">
        <f>申込書!J21</f>
        <v>0</v>
      </c>
      <c r="F5" s="7">
        <f>申込書!C21</f>
        <v>0</v>
      </c>
      <c r="G5" s="7">
        <f>申込書!E21</f>
        <v>0</v>
      </c>
      <c r="H5" s="53" t="s">
        <v>36</v>
      </c>
      <c r="I5" s="77">
        <f>申込書!L21</f>
        <v>0</v>
      </c>
      <c r="J5" s="8">
        <f>申込書!J$10</f>
        <v>0</v>
      </c>
      <c r="K5" s="8">
        <f>申込書!L$10</f>
        <v>0</v>
      </c>
      <c r="L5" s="7">
        <f>申込書!F$10</f>
        <v>0</v>
      </c>
      <c r="M5" s="7"/>
      <c r="N5" s="7">
        <f>申込書!H12</f>
        <v>0</v>
      </c>
      <c r="O5" s="54">
        <f>申込書!H11</f>
        <v>0</v>
      </c>
      <c r="P5" s="7">
        <f>申込書!H13</f>
        <v>0</v>
      </c>
      <c r="Q5" s="7">
        <f>申込書!K13</f>
        <v>0</v>
      </c>
      <c r="R5" s="9">
        <f>申込書!H14</f>
        <v>0</v>
      </c>
      <c r="S5" s="7" t="str">
        <f>申込書!Y$15</f>
        <v/>
      </c>
      <c r="T5" s="7" t="str">
        <f>申込書!Z$15</f>
        <v/>
      </c>
      <c r="U5" s="10" t="str">
        <f>申込書!F26&amp;申込書!G26</f>
        <v/>
      </c>
      <c r="V5" s="10">
        <f>申込書!E$29</f>
        <v>0</v>
      </c>
      <c r="W5" s="55">
        <f>申込書!B31</f>
        <v>0</v>
      </c>
      <c r="X5" s="7">
        <f>申込書!E$27</f>
        <v>0</v>
      </c>
      <c r="Y5" s="7">
        <f>申込書!H29</f>
        <v>0</v>
      </c>
      <c r="Z5" s="7" t="s">
        <v>24</v>
      </c>
      <c r="AA5" s="12">
        <f>申込書!$AB$15</f>
        <v>0</v>
      </c>
      <c r="AB5" s="40" t="str">
        <f>IF(AA$3&gt;=1,IF(I5="参加",IF(S5="会員",選択リスト!F$9,選択リスト!F$10),IF(S5="会員",選択リスト!D$9,選択リスト!D$10)),"")</f>
        <v/>
      </c>
      <c r="AC5" s="41" t="str">
        <f>IF(AA$3&gt;=1,IF(I5="参加",IF(S5="会員",選択リスト!E$9,選択リスト!E$10),IF(S5="会員",選択リスト!C$9,選択リスト!C$10)),"")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カルッツかわさき 川崎市スポーツ・文化総合センター</v>
      </c>
      <c r="AG5" s="29" t="str">
        <f>IF($AH$10&gt;=1,IF($H5="会場",参加証会場記載!$C$4,参加証会場記載!$D$4),"")</f>
        <v>中会議室</v>
      </c>
      <c r="AH5" s="29"/>
      <c r="AI5" s="29" t="str">
        <f>IF($AH$10&gt;=1,IF($H5="会場",参加証会場記載!$C$5,参加証会場記載!D$5),"")</f>
        <v>川崎市川崎区富士見1-1-4</v>
      </c>
      <c r="AJ5" s="36">
        <f>申込書!O21</f>
        <v>0</v>
      </c>
      <c r="AK5" s="57">
        <f>申込書!P21</f>
        <v>0</v>
      </c>
      <c r="AL5" s="36">
        <f>申込書!T21</f>
        <v>0</v>
      </c>
      <c r="AM5" s="36">
        <f>申込書!W21</f>
        <v>0</v>
      </c>
    </row>
    <row r="6" spans="1:51" ht="24" customHeight="1">
      <c r="A6" s="5">
        <v>4</v>
      </c>
      <c r="B6" s="6" t="str">
        <f>申込書!K6</f>
        <v>令和　　年　　月　　日</v>
      </c>
      <c r="C6" s="7">
        <f>申込書!F8</f>
        <v>0</v>
      </c>
      <c r="D6" s="7">
        <f>申込書!G22</f>
        <v>0</v>
      </c>
      <c r="E6" s="8">
        <f>申込書!J22</f>
        <v>0</v>
      </c>
      <c r="F6" s="7">
        <f>申込書!C22</f>
        <v>0</v>
      </c>
      <c r="G6" s="7">
        <f>申込書!E22</f>
        <v>0</v>
      </c>
      <c r="H6" s="53" t="s">
        <v>36</v>
      </c>
      <c r="I6" s="77">
        <f>申込書!L22</f>
        <v>0</v>
      </c>
      <c r="J6" s="8">
        <f>申込書!J$10</f>
        <v>0</v>
      </c>
      <c r="K6" s="8">
        <f>申込書!L$10</f>
        <v>0</v>
      </c>
      <c r="L6" s="7">
        <f>申込書!F$10</f>
        <v>0</v>
      </c>
      <c r="M6" s="7"/>
      <c r="N6" s="7">
        <f>申込書!H12</f>
        <v>0</v>
      </c>
      <c r="O6" s="54">
        <f>申込書!H11</f>
        <v>0</v>
      </c>
      <c r="P6" s="7">
        <f>申込書!H13</f>
        <v>0</v>
      </c>
      <c r="Q6" s="7">
        <f>申込書!K13</f>
        <v>0</v>
      </c>
      <c r="R6" s="15">
        <f>申込書!H14</f>
        <v>0</v>
      </c>
      <c r="S6" s="7" t="str">
        <f>申込書!Y$15</f>
        <v/>
      </c>
      <c r="T6" s="7" t="str">
        <f>申込書!Z$15</f>
        <v/>
      </c>
      <c r="U6" s="10" t="str">
        <f>申込書!F26&amp;申込書!G26</f>
        <v/>
      </c>
      <c r="V6" s="10">
        <f>申込書!E$29</f>
        <v>0</v>
      </c>
      <c r="W6" s="55">
        <f>申込書!B31</f>
        <v>0</v>
      </c>
      <c r="X6" s="7">
        <f>申込書!E$27</f>
        <v>0</v>
      </c>
      <c r="Y6" s="7">
        <f>申込書!H29</f>
        <v>0</v>
      </c>
      <c r="Z6" s="16" t="s">
        <v>24</v>
      </c>
      <c r="AA6" s="12">
        <f>申込書!$AB$15</f>
        <v>0</v>
      </c>
      <c r="AB6" s="40" t="str">
        <f>IF(AA$3&gt;=1,IF(I6="参加",IF(S6="会員",選択リスト!F$9,選択リスト!F$10),IF(S6="会員",選択リスト!D$9,選択リスト!D$10)),"")</f>
        <v/>
      </c>
      <c r="AC6" s="41" t="str">
        <f>IF(AA$3&gt;=1,IF(I6="参加",IF(S6="会員",選択リスト!E$9,選択リスト!E$10),IF(S6="会員",選択リスト!C$9,選択リスト!C$10)),"")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カルッツかわさき 川崎市スポーツ・文化総合センター</v>
      </c>
      <c r="AG6" s="29" t="str">
        <f>IF($AH$10&gt;=1,IF($H6="会場",参加証会場記載!$C$4,参加証会場記載!$D$4),"")</f>
        <v>中会議室</v>
      </c>
      <c r="AH6" s="29"/>
      <c r="AI6" s="29" t="str">
        <f>IF($AH$10&gt;=1,IF($H6="会場",参加証会場記載!$C$5,参加証会場記載!D$5),"")</f>
        <v>川崎市川崎区富士見1-1-4</v>
      </c>
      <c r="AJ6" s="36">
        <f>申込書!O22</f>
        <v>0</v>
      </c>
      <c r="AK6" s="57">
        <f>申込書!P22</f>
        <v>0</v>
      </c>
      <c r="AL6" s="36">
        <f>申込書!T22</f>
        <v>0</v>
      </c>
      <c r="AM6" s="36">
        <f>申込書!W22</f>
        <v>0</v>
      </c>
    </row>
    <row r="7" spans="1:51" s="18" customFormat="1" ht="24" customHeight="1">
      <c r="A7" s="5">
        <v>5</v>
      </c>
      <c r="B7" s="6" t="str">
        <f>申込書!K6</f>
        <v>令和　　年　　月　　日</v>
      </c>
      <c r="C7" s="7">
        <f>申込書!F8</f>
        <v>0</v>
      </c>
      <c r="D7" s="7">
        <f>申込書!G23</f>
        <v>0</v>
      </c>
      <c r="E7" s="8">
        <f>申込書!J23</f>
        <v>0</v>
      </c>
      <c r="F7" s="7">
        <f>申込書!C23</f>
        <v>0</v>
      </c>
      <c r="G7" s="7">
        <f>申込書!E23</f>
        <v>0</v>
      </c>
      <c r="H7" s="53" t="s">
        <v>36</v>
      </c>
      <c r="I7" s="77">
        <f>申込書!L23</f>
        <v>0</v>
      </c>
      <c r="J7" s="8">
        <f>申込書!J$10</f>
        <v>0</v>
      </c>
      <c r="K7" s="8">
        <f>申込書!L$10</f>
        <v>0</v>
      </c>
      <c r="L7" s="7">
        <f>申込書!F$10</f>
        <v>0</v>
      </c>
      <c r="M7" s="7"/>
      <c r="N7" s="7">
        <f>申込書!H12</f>
        <v>0</v>
      </c>
      <c r="O7" s="54">
        <f>申込書!H11</f>
        <v>0</v>
      </c>
      <c r="P7" s="7">
        <f>申込書!H13</f>
        <v>0</v>
      </c>
      <c r="Q7" s="7">
        <f>申込書!K13</f>
        <v>0</v>
      </c>
      <c r="R7" s="15">
        <f>申込書!H14</f>
        <v>0</v>
      </c>
      <c r="S7" s="7" t="str">
        <f>申込書!Y$15</f>
        <v/>
      </c>
      <c r="T7" s="7" t="str">
        <f>申込書!Z$15</f>
        <v/>
      </c>
      <c r="U7" s="10" t="str">
        <f>申込書!F26&amp;申込書!G26</f>
        <v/>
      </c>
      <c r="V7" s="10">
        <f>申込書!E$29</f>
        <v>0</v>
      </c>
      <c r="W7" s="56">
        <f>申込書!B31</f>
        <v>0</v>
      </c>
      <c r="X7" s="7">
        <f>申込書!E$27</f>
        <v>0</v>
      </c>
      <c r="Y7" s="7">
        <f>申込書!H29</f>
        <v>0</v>
      </c>
      <c r="Z7" s="16" t="s">
        <v>24</v>
      </c>
      <c r="AA7" s="12">
        <f>申込書!$AB$15</f>
        <v>0</v>
      </c>
      <c r="AB7" s="40" t="str">
        <f>IF(AA$3&gt;=1,IF(I7="参加",IF(S7="会員",選択リスト!F$9,選択リスト!F$10),IF(S7="会員",選択リスト!D$9,選択リスト!D$10)),"")</f>
        <v/>
      </c>
      <c r="AC7" s="41" t="str">
        <f>IF(AA$3&gt;=1,IF(I7="参加",IF(S7="会員",選択リスト!E$9,選択リスト!E$10),IF(S7="会員",選択リスト!C$9,選択リスト!C$10)),"")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カルッツかわさき 川崎市スポーツ・文化総合センター</v>
      </c>
      <c r="AG7" s="29" t="str">
        <f>IF($AH$10&gt;=1,IF($H7="会場",参加証会場記載!$C$4,参加証会場記載!$D$4),"")</f>
        <v>中会議室</v>
      </c>
      <c r="AH7" s="29"/>
      <c r="AI7" s="29" t="str">
        <f>IF($AH$10&gt;=1,IF($H7="会場",参加証会場記載!$C$5,参加証会場記載!D$5),"")</f>
        <v>川崎市川崎区富士見1-1-4</v>
      </c>
      <c r="AJ7" s="36">
        <f>申込書!O23</f>
        <v>0</v>
      </c>
      <c r="AK7" s="57">
        <f>申込書!P23</f>
        <v>0</v>
      </c>
      <c r="AL7" s="36">
        <f>申込書!T23</f>
        <v>0</v>
      </c>
      <c r="AM7" s="36">
        <f>申込書!W23</f>
        <v>0</v>
      </c>
    </row>
    <row r="8" spans="1:51" s="18" customFormat="1" ht="24" customHeight="1">
      <c r="A8" s="5">
        <v>6</v>
      </c>
      <c r="B8" s="6" t="str">
        <f>申込書!K6</f>
        <v>令和　　年　　月　　日</v>
      </c>
      <c r="C8" s="7">
        <f>申込書!F8</f>
        <v>0</v>
      </c>
      <c r="D8" s="7">
        <f>申込書!G24</f>
        <v>0</v>
      </c>
      <c r="E8" s="8">
        <f>申込書!J24</f>
        <v>0</v>
      </c>
      <c r="F8" s="7">
        <f>申込書!C24</f>
        <v>0</v>
      </c>
      <c r="G8" s="7">
        <f>申込書!E24</f>
        <v>0</v>
      </c>
      <c r="H8" s="53" t="s">
        <v>36</v>
      </c>
      <c r="I8" s="77">
        <f>申込書!L24</f>
        <v>0</v>
      </c>
      <c r="J8" s="8">
        <f>申込書!J$10</f>
        <v>0</v>
      </c>
      <c r="K8" s="8">
        <f>申込書!L$10</f>
        <v>0</v>
      </c>
      <c r="L8" s="7">
        <f>申込書!F$10</f>
        <v>0</v>
      </c>
      <c r="M8" s="7"/>
      <c r="N8" s="7">
        <f>申込書!H12</f>
        <v>0</v>
      </c>
      <c r="O8" s="54">
        <f>申込書!H11</f>
        <v>0</v>
      </c>
      <c r="P8" s="7">
        <f>申込書!H13</f>
        <v>0</v>
      </c>
      <c r="Q8" s="7">
        <f>申込書!K13</f>
        <v>0</v>
      </c>
      <c r="R8" s="15">
        <f>申込書!H14</f>
        <v>0</v>
      </c>
      <c r="S8" s="7" t="str">
        <f>申込書!Y$15</f>
        <v/>
      </c>
      <c r="T8" s="7" t="str">
        <f>申込書!Z$15</f>
        <v/>
      </c>
      <c r="U8" s="10" t="str">
        <f>申込書!F26&amp;申込書!G26</f>
        <v/>
      </c>
      <c r="V8" s="10">
        <f>申込書!E$29</f>
        <v>0</v>
      </c>
      <c r="W8" s="56">
        <f>申込書!B31</f>
        <v>0</v>
      </c>
      <c r="X8" s="7">
        <f>申込書!E$27</f>
        <v>0</v>
      </c>
      <c r="Y8" s="7">
        <f>申込書!H29</f>
        <v>0</v>
      </c>
      <c r="Z8" s="16" t="s">
        <v>24</v>
      </c>
      <c r="AA8" s="12">
        <f>申込書!$AB$15</f>
        <v>0</v>
      </c>
      <c r="AB8" s="40" t="str">
        <f>IF(AA$3&gt;=1,IF(I8="参加",IF(S8="会員",選択リスト!F$9,選択リスト!F$10),IF(S8="会員",選択リスト!D$9,選択リスト!D$10)),"")</f>
        <v/>
      </c>
      <c r="AC8" s="41" t="str">
        <f>IF(AA$3&gt;=1,IF(I8="参加",IF(S8="会員",選択リスト!E$9,選択リスト!E$10),IF(S8="会員",選択リスト!C$9,選択リスト!C$10)),"")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カルッツかわさき 川崎市スポーツ・文化総合センター</v>
      </c>
      <c r="AG8" s="29" t="str">
        <f>IF($AH$10&gt;=1,IF($H8="会場",参加証会場記載!$C$4,参加証会場記載!$D$4),"")</f>
        <v>中会議室</v>
      </c>
      <c r="AH8" s="29"/>
      <c r="AI8" s="29" t="str">
        <f>IF($AH$10&gt;=1,IF($H8="会場",参加証会場記載!$C$5,参加証会場記載!D$5),"")</f>
        <v>川崎市川崎区富士見1-1-4</v>
      </c>
      <c r="AJ8" s="36">
        <f>申込書!O24</f>
        <v>0</v>
      </c>
      <c r="AK8" s="57">
        <f>申込書!P24</f>
        <v>0</v>
      </c>
      <c r="AL8" s="36">
        <f>申込書!T24</f>
        <v>0</v>
      </c>
      <c r="AM8" s="36">
        <f>申込書!W24</f>
        <v>0</v>
      </c>
    </row>
    <row r="9" spans="1:51">
      <c r="F9" s="14"/>
      <c r="H9" s="14"/>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104</v>
      </c>
      <c r="C10" s="14" t="s">
        <v>147</v>
      </c>
      <c r="D10" s="14" t="s">
        <v>161</v>
      </c>
      <c r="E10" s="22" t="s">
        <v>162</v>
      </c>
      <c r="F10" s="14"/>
      <c r="H10" s="14" t="s">
        <v>148</v>
      </c>
      <c r="I10" s="22" t="s">
        <v>149</v>
      </c>
      <c r="J10" s="22" t="s">
        <v>150</v>
      </c>
      <c r="K10" s="14" t="s">
        <v>151</v>
      </c>
      <c r="L10" s="20" t="s">
        <v>152</v>
      </c>
      <c r="M10" s="21" t="s">
        <v>153</v>
      </c>
      <c r="N10" s="14" t="s">
        <v>154</v>
      </c>
      <c r="O10" s="14" t="s">
        <v>155</v>
      </c>
      <c r="P10" s="23" t="s">
        <v>156</v>
      </c>
      <c r="Q10" s="14" t="s">
        <v>157</v>
      </c>
      <c r="R10" s="14" t="s">
        <v>158</v>
      </c>
      <c r="S10" s="14" t="s">
        <v>159</v>
      </c>
      <c r="T10" s="19" t="s">
        <v>160</v>
      </c>
      <c r="U10" s="14"/>
      <c r="V10" s="22" t="s">
        <v>163</v>
      </c>
      <c r="W10" s="22" t="s">
        <v>164</v>
      </c>
      <c r="Z10" s="21" t="s">
        <v>165</v>
      </c>
      <c r="AA10" s="21" t="s">
        <v>166</v>
      </c>
      <c r="AB10" s="24" t="s">
        <v>167</v>
      </c>
      <c r="AC10" s="25" t="s">
        <v>168</v>
      </c>
      <c r="AD10" s="14" t="s">
        <v>169</v>
      </c>
      <c r="AE10" s="14" t="s">
        <v>170</v>
      </c>
      <c r="AF10" s="14" t="s">
        <v>171</v>
      </c>
      <c r="AG10" s="14" t="s">
        <v>172</v>
      </c>
      <c r="AH10" s="21" t="s">
        <v>173</v>
      </c>
      <c r="AI10" s="21" t="s">
        <v>174</v>
      </c>
      <c r="AJ10" s="21" t="s">
        <v>175</v>
      </c>
      <c r="AK10" s="26" t="s">
        <v>176</v>
      </c>
      <c r="AL10" s="14" t="s">
        <v>177</v>
      </c>
      <c r="AM10" s="14" t="s">
        <v>178</v>
      </c>
      <c r="AN10" s="14" t="s">
        <v>179</v>
      </c>
      <c r="AO10" s="14" t="s">
        <v>180</v>
      </c>
      <c r="AP10" s="13" t="s">
        <v>105</v>
      </c>
      <c r="AQ10" s="14" t="s">
        <v>106</v>
      </c>
      <c r="AR10" s="14" t="s">
        <v>107</v>
      </c>
      <c r="AS10" s="14" t="s">
        <v>108</v>
      </c>
      <c r="AT10" s="14" t="s">
        <v>109</v>
      </c>
      <c r="AU10" s="14" t="s">
        <v>110</v>
      </c>
      <c r="AV10" s="14" t="s">
        <v>111</v>
      </c>
      <c r="AW10" s="14" t="s">
        <v>112</v>
      </c>
      <c r="AX10" s="14" t="s">
        <v>113</v>
      </c>
      <c r="AY10" s="14" t="s">
        <v>114</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1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4" sqref="C4"/>
    </sheetView>
  </sheetViews>
  <sheetFormatPr defaultRowHeight="18.75"/>
  <cols>
    <col min="3" max="3" width="68" customWidth="1"/>
    <col min="4" max="4" width="80.25" customWidth="1"/>
  </cols>
  <sheetData>
    <row r="1" spans="2:7" ht="39.75" customHeight="1">
      <c r="B1" t="s">
        <v>78</v>
      </c>
      <c r="C1" s="47" t="s">
        <v>181</v>
      </c>
      <c r="D1" s="47" t="s">
        <v>135</v>
      </c>
      <c r="G1" s="38" t="s">
        <v>52</v>
      </c>
    </row>
    <row r="2" spans="2:7" ht="39.75" customHeight="1">
      <c r="B2" t="s">
        <v>79</v>
      </c>
      <c r="C2" s="47" t="s">
        <v>183</v>
      </c>
      <c r="D2" s="47" t="s">
        <v>88</v>
      </c>
      <c r="G2" s="38" t="s">
        <v>52</v>
      </c>
    </row>
    <row r="3" spans="2:7" ht="41.25" customHeight="1">
      <c r="B3" s="39" t="s">
        <v>39</v>
      </c>
      <c r="C3" t="s">
        <v>185</v>
      </c>
      <c r="D3" t="s">
        <v>38</v>
      </c>
    </row>
    <row r="4" spans="2:7">
      <c r="B4" t="s">
        <v>54</v>
      </c>
      <c r="C4" t="s">
        <v>182</v>
      </c>
      <c r="D4" t="s">
        <v>87</v>
      </c>
    </row>
    <row r="5" spans="2:7">
      <c r="B5" t="s">
        <v>55</v>
      </c>
      <c r="C5" t="s">
        <v>184</v>
      </c>
      <c r="D5" t="s">
        <v>86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H6" sqref="H6"/>
    </sheetView>
  </sheetViews>
  <sheetFormatPr defaultRowHeight="18.75"/>
  <cols>
    <col min="8" max="8" width="12.125" customWidth="1"/>
  </cols>
  <sheetData>
    <row r="1" spans="2:8">
      <c r="B1" s="244" t="s">
        <v>48</v>
      </c>
      <c r="C1" s="245"/>
      <c r="D1" s="245"/>
      <c r="E1" s="245"/>
      <c r="F1" s="245"/>
      <c r="G1" s="245"/>
    </row>
    <row r="2" spans="2:8">
      <c r="B2" s="37" t="s">
        <v>73</v>
      </c>
      <c r="C2" s="37" t="s">
        <v>70</v>
      </c>
      <c r="D2" s="37" t="s">
        <v>69</v>
      </c>
      <c r="E2" s="37" t="s">
        <v>68</v>
      </c>
      <c r="F2" s="37" t="s">
        <v>71</v>
      </c>
      <c r="G2" s="37" t="s">
        <v>72</v>
      </c>
      <c r="H2" s="29" t="s">
        <v>75</v>
      </c>
    </row>
    <row r="3" spans="2:8">
      <c r="B3" s="34" t="s">
        <v>36</v>
      </c>
      <c r="C3" s="34" t="s">
        <v>49</v>
      </c>
      <c r="D3" s="34" t="s">
        <v>11</v>
      </c>
      <c r="E3" s="34" t="s">
        <v>63</v>
      </c>
      <c r="F3" s="34" t="s">
        <v>26</v>
      </c>
      <c r="G3" s="34" t="s">
        <v>67</v>
      </c>
      <c r="H3" s="29" t="s">
        <v>186</v>
      </c>
    </row>
    <row r="4" spans="2:8">
      <c r="B4" s="34" t="s">
        <v>66</v>
      </c>
      <c r="C4" s="34" t="s">
        <v>50</v>
      </c>
      <c r="D4" s="34" t="s">
        <v>12</v>
      </c>
      <c r="E4" s="34"/>
      <c r="F4" s="34" t="s">
        <v>60</v>
      </c>
      <c r="G4" s="34" t="s">
        <v>57</v>
      </c>
      <c r="H4" s="29" t="s">
        <v>187</v>
      </c>
    </row>
    <row r="5" spans="2:8">
      <c r="G5" s="34" t="s">
        <v>58</v>
      </c>
      <c r="H5" t="s">
        <v>195</v>
      </c>
    </row>
    <row r="6" spans="2:8">
      <c r="G6" s="34" t="s">
        <v>59</v>
      </c>
    </row>
    <row r="7" spans="2:8">
      <c r="G7" t="s">
        <v>74</v>
      </c>
    </row>
    <row r="8" spans="2:8">
      <c r="C8" t="s">
        <v>139</v>
      </c>
      <c r="D8" t="s">
        <v>140</v>
      </c>
      <c r="E8" t="s">
        <v>145</v>
      </c>
      <c r="F8" t="s">
        <v>146</v>
      </c>
    </row>
    <row r="9" spans="2:8">
      <c r="B9" t="s">
        <v>137</v>
      </c>
      <c r="C9">
        <v>16500</v>
      </c>
      <c r="D9" s="63" t="s">
        <v>142</v>
      </c>
      <c r="E9">
        <v>16500</v>
      </c>
      <c r="F9" s="64" t="s">
        <v>141</v>
      </c>
    </row>
    <row r="10" spans="2:8">
      <c r="B10" t="s">
        <v>138</v>
      </c>
      <c r="C10">
        <v>27500</v>
      </c>
      <c r="D10" s="64" t="s">
        <v>144</v>
      </c>
      <c r="E10">
        <v>27500</v>
      </c>
      <c r="F10" s="64" t="s">
        <v>143</v>
      </c>
    </row>
  </sheetData>
  <mergeCells count="1">
    <mergeCell ref="B1:G1"/>
  </mergeCells>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2024-07-12T09:18:45Z</cp:lastPrinted>
  <dcterms:created xsi:type="dcterms:W3CDTF">2020-10-21T07:11:40Z</dcterms:created>
  <dcterms:modified xsi:type="dcterms:W3CDTF">2024-10-29T08:16:09Z</dcterms:modified>
</cp:coreProperties>
</file>