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OSA01\company_new\令和8年度\03企画\02_都市公園等コンクール\応募用紙（送付用）\テスト\"/>
    </mc:Choice>
  </mc:AlternateContent>
  <xr:revisionPtr revIDLastSave="0" documentId="13_ncr:1_{F69ECF76-CAA8-4390-951E-81D9DB9B6F62}"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1" sheetId="8"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応募資料作成要領!$B$2:$B$105</definedName>
    <definedName name="_xlnm.Print_Area" localSheetId="2">応募形態!$A$1:$AI$12</definedName>
    <definedName name="_xlnm.Print_Area" localSheetId="0">応募資料作成要領!$A$1:$B$123</definedName>
    <definedName name="_xlnm.Print_Area" localSheetId="3">応募用紙1!$A$2:$P$38</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応募用紙3!$A$1:$J$87</definedName>
    <definedName name="_xlnm.Print_Area" localSheetId="9">応募用紙4!$A$1:$F$33</definedName>
    <definedName name="_xlnm.Print_Area" localSheetId="10">表紙!$A$1:$AI$36</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 l="1"/>
  <c r="AR28" i="22" l="1"/>
  <c r="AQ28" i="22"/>
  <c r="AP28" i="22"/>
  <c r="AO28" i="22"/>
  <c r="AN28" i="22"/>
  <c r="AM28" i="22"/>
  <c r="AL28" i="22"/>
  <c r="AK28" i="22"/>
  <c r="AJ28" i="22"/>
  <c r="AI28" i="22"/>
  <c r="AR10" i="22"/>
  <c r="AQ10" i="22"/>
  <c r="AP10" i="22"/>
  <c r="AO10" i="22"/>
  <c r="AN10" i="22"/>
  <c r="AM10" i="22"/>
  <c r="AL10" i="22"/>
  <c r="AK10" i="22"/>
  <c r="AJ10" i="22"/>
  <c r="AR3" i="22"/>
  <c r="AQ3" i="22"/>
  <c r="AP3" i="22"/>
  <c r="AO3" i="22"/>
  <c r="AN3" i="22"/>
  <c r="AM3" i="22"/>
  <c r="AL3" i="22"/>
  <c r="AK3" i="22"/>
  <c r="AJ3" i="22"/>
  <c r="G2" i="16"/>
  <c r="G3" i="16" s="1"/>
  <c r="AD6" i="22"/>
  <c r="AC7" i="22"/>
  <c r="AC6" i="22"/>
  <c r="AB6" i="22"/>
  <c r="AC14" i="22"/>
  <c r="AC13" i="22"/>
  <c r="AB13" i="22"/>
  <c r="AD24" i="22"/>
  <c r="AD23" i="22"/>
  <c r="AD22" i="22"/>
  <c r="AD21" i="22"/>
  <c r="AD20" i="22"/>
  <c r="AD19" i="22"/>
  <c r="AD18" i="22"/>
  <c r="AD17" i="22"/>
  <c r="AD16" i="22"/>
  <c r="AD15" i="22"/>
  <c r="AD14" i="22"/>
  <c r="AD13" i="22"/>
  <c r="AD43" i="22"/>
  <c r="AD35" i="22"/>
  <c r="AD33" i="22"/>
  <c r="AD31" i="22"/>
  <c r="AD42" i="22"/>
  <c r="AD41" i="22"/>
  <c r="AD40" i="22"/>
  <c r="AD39" i="22"/>
  <c r="AD38" i="22"/>
  <c r="AD37" i="22"/>
  <c r="AD36" i="22"/>
  <c r="AD34" i="22"/>
  <c r="AC32" i="22"/>
  <c r="AC31" i="22"/>
  <c r="AB31" i="22"/>
  <c r="C31" i="14"/>
  <c r="F3" i="14"/>
  <c r="I3" i="3"/>
  <c r="M4" i="25"/>
  <c r="H2" i="18"/>
  <c r="H2" i="17"/>
  <c r="H2" i="15"/>
  <c r="AE3" i="5"/>
  <c r="D8" i="5"/>
  <c r="I6" i="25" s="1"/>
  <c r="G4" i="16" l="1"/>
  <c r="P6" i="25"/>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A4" i="3" s="1"/>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C13" i="3" s="1"/>
  <c r="D9" i="5"/>
  <c r="A14" i="5"/>
  <c r="Q6" i="9"/>
  <c r="U4" i="16" l="1"/>
  <c r="U3" i="16"/>
  <c r="T4" i="16"/>
  <c r="T3" i="16"/>
  <c r="AM2" i="16"/>
  <c r="AM4" i="16" s="1"/>
  <c r="AL2" i="16"/>
  <c r="AL4" i="16" s="1"/>
  <c r="AK2" i="16"/>
  <c r="AK4" i="16" s="1"/>
  <c r="AJ2" i="16"/>
  <c r="AJ4" i="16" s="1"/>
  <c r="AI2" i="16"/>
  <c r="AI4" i="16" s="1"/>
  <c r="C19" i="3"/>
  <c r="C26" i="3"/>
  <c r="C25" i="3"/>
  <c r="J17" i="3"/>
  <c r="H17" i="3"/>
  <c r="F17" i="3"/>
  <c r="D17" i="3"/>
  <c r="C17" i="3"/>
  <c r="J16" i="3"/>
  <c r="H16" i="3"/>
  <c r="F16" i="3"/>
  <c r="D16" i="3"/>
  <c r="C16" i="3"/>
  <c r="J15" i="3"/>
  <c r="H15" i="3"/>
  <c r="F15" i="3"/>
  <c r="D15" i="3"/>
  <c r="C15" i="3"/>
  <c r="Q12" i="9"/>
  <c r="Q13" i="9"/>
  <c r="Q10" i="9"/>
  <c r="AK3" i="16" l="1"/>
  <c r="AM3" i="16"/>
  <c r="AL3" i="16"/>
  <c r="AJ3" i="16"/>
  <c r="AI3" i="16"/>
  <c r="AK10" i="5"/>
  <c r="C18" i="3"/>
  <c r="AK9" i="5"/>
  <c r="C21" i="3" l="1"/>
  <c r="C29" i="3"/>
  <c r="C20" i="3" l="1"/>
  <c r="G20" i="3"/>
  <c r="AB28" i="22"/>
  <c r="AA28" i="22"/>
  <c r="Z28" i="22"/>
  <c r="Y28" i="22"/>
  <c r="X28" i="22"/>
  <c r="W28" i="22"/>
  <c r="V28" i="22"/>
  <c r="U28" i="22"/>
  <c r="T28" i="22"/>
  <c r="S28" i="22"/>
  <c r="R28" i="22"/>
  <c r="Q28" i="22"/>
  <c r="P28" i="22"/>
  <c r="O28" i="22"/>
  <c r="N28" i="22"/>
  <c r="M28" i="22"/>
  <c r="L28" i="22"/>
  <c r="K28" i="22"/>
  <c r="J28" i="22"/>
  <c r="I28" i="22"/>
  <c r="H28" i="22"/>
  <c r="G28" i="22"/>
  <c r="F28" i="22"/>
  <c r="E28" i="22"/>
  <c r="AE28" i="22"/>
  <c r="AD28" i="22"/>
  <c r="AC28" i="22"/>
  <c r="AE10" i="22"/>
  <c r="AD10" i="22"/>
  <c r="AC10" i="22"/>
  <c r="AE3" i="22"/>
  <c r="AD3" i="22"/>
  <c r="AC3" i="22"/>
  <c r="AB10" i="22"/>
  <c r="AA10" i="22"/>
  <c r="Z10" i="22"/>
  <c r="Y10" i="22"/>
  <c r="X10" i="22"/>
  <c r="W10" i="22"/>
  <c r="V10" i="22"/>
  <c r="U10" i="22"/>
  <c r="T10" i="22"/>
  <c r="S10" i="22"/>
  <c r="R10" i="22"/>
  <c r="Q10" i="22"/>
  <c r="P10" i="22"/>
  <c r="O10" i="22"/>
  <c r="N10" i="22"/>
  <c r="M10" i="22"/>
  <c r="L10" i="22"/>
  <c r="K10" i="22"/>
  <c r="J10" i="22"/>
  <c r="I10" i="22"/>
  <c r="H10" i="22"/>
  <c r="G10" i="22"/>
  <c r="F10" i="22"/>
  <c r="E10" i="22"/>
  <c r="C28" i="22"/>
  <c r="B28" i="22"/>
  <c r="C10" i="22"/>
  <c r="B10" i="22"/>
  <c r="C3" i="22"/>
  <c r="B3" i="22"/>
  <c r="F3" i="22"/>
  <c r="E3" i="22"/>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90" i="21"/>
  <c r="A180" i="21"/>
  <c r="C179" i="21"/>
  <c r="A179" i="21"/>
  <c r="C178" i="21"/>
  <c r="A178" i="21"/>
  <c r="C177" i="21"/>
  <c r="A177" i="21"/>
  <c r="C176" i="21"/>
  <c r="A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Q6" i="25" s="1"/>
  <c r="C5" i="18"/>
  <c r="P5" i="25" s="1"/>
  <c r="A106" i="17"/>
  <c r="A105" i="17"/>
  <c r="C108" i="17"/>
  <c r="A108" i="17"/>
  <c r="C107" i="17"/>
  <c r="C106" i="17"/>
  <c r="C105" i="17"/>
  <c r="H102" i="17"/>
  <c r="A60" i="17"/>
  <c r="A59" i="17"/>
  <c r="A57" i="17"/>
  <c r="C60" i="17"/>
  <c r="C59" i="17"/>
  <c r="C58" i="17"/>
  <c r="A58" i="17"/>
  <c r="C57" i="17"/>
  <c r="H54" i="17"/>
  <c r="C8" i="17"/>
  <c r="C7" i="17"/>
  <c r="C6" i="17"/>
  <c r="Q7" i="25" s="1"/>
  <c r="C5" i="17"/>
  <c r="E30" i="22" l="1"/>
  <c r="E29" i="22"/>
  <c r="E12" i="22"/>
  <c r="E11" i="22"/>
  <c r="R3" i="16"/>
  <c r="A174" i="21"/>
  <c r="C3" i="18"/>
  <c r="A74" i="21"/>
  <c r="C3" i="17"/>
  <c r="C3" i="21"/>
  <c r="C128" i="21" s="1"/>
  <c r="C55" i="18"/>
  <c r="R6" i="16"/>
  <c r="A21" i="21"/>
  <c r="A54" i="17"/>
  <c r="W2" i="16"/>
  <c r="V2" i="16"/>
  <c r="C175" i="21" l="1"/>
  <c r="C22" i="21"/>
  <c r="C75" i="21"/>
  <c r="C103" i="17"/>
  <c r="C55" i="17"/>
  <c r="B4" i="16" l="1"/>
  <c r="B3" i="16"/>
  <c r="B2"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A5" i="3"/>
  <c r="A62" i="3" l="1"/>
  <c r="B4" i="14" l="1"/>
  <c r="A2" i="14" l="1"/>
  <c r="A2" i="3"/>
  <c r="C3" i="15"/>
  <c r="I62" i="3" l="1"/>
</calcChain>
</file>

<file path=xl/sharedStrings.xml><?xml version="1.0" encoding="utf-8"?>
<sst xmlns="http://schemas.openxmlformats.org/spreadsheetml/2006/main" count="1552" uniqueCount="668">
  <si>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</si>
  <si>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</si>
  <si>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</si>
  <si>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r>
      <t xml:space="preserve">作品の内容
</t>
    </r>
    <r>
      <rPr>
        <sz val="6"/>
        <rFont val="ＭＳ 明朝"/>
        <family val="1"/>
        <charset val="128"/>
      </rPr>
      <t>(※丸をつけて下さい)</t>
    </r>
    <rPh sb="0" eb="2">
      <t>サクヒン</t>
    </rPh>
    <rPh sb="3" eb="4">
      <t>ウチ</t>
    </rPh>
    <rPh sb="4" eb="5">
      <t>カタチ</t>
    </rPh>
    <phoneticPr fontId="3"/>
  </si>
  <si>
    <t>　約</t>
    <rPh sb="1" eb="2">
      <t>ヤク</t>
    </rPh>
    <phoneticPr fontId="3"/>
  </si>
  <si>
    <t>設計期間</t>
    <rPh sb="0" eb="2">
      <t>セッケイ</t>
    </rPh>
    <rPh sb="2" eb="4">
      <t>キカン</t>
    </rPh>
    <phoneticPr fontId="3"/>
  </si>
  <si>
    <t>作品の
供用開始年月</t>
    <rPh sb="0" eb="2">
      <t>サクヒン</t>
    </rPh>
    <rPh sb="4" eb="6">
      <t>キョウヨウ</t>
    </rPh>
    <rPh sb="6" eb="8">
      <t>カイシ</t>
    </rPh>
    <rPh sb="8" eb="10">
      <t>ネンゲツ</t>
    </rPh>
    <phoneticPr fontId="4"/>
  </si>
  <si>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</si>
  <si>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</si>
  <si>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</si>
  <si>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</si>
  <si>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</si>
  <si>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</si>
  <si>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</si>
  <si>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</si>
  <si>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</si>
  <si>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</si>
  <si>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</si>
  <si>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</si>
  <si>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</si>
  <si>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</si>
  <si>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</si>
  <si>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</si>
  <si>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</si>
  <si>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</si>
  <si>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</si>
  <si>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</si>
  <si>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</si>
  <si>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</si>
  <si>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</si>
  <si>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</si>
  <si>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</si>
  <si>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</si>
  <si>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</si>
  <si>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</si>
  <si>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</si>
  <si>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</si>
  <si>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</si>
  <si>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</si>
  <si>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</si>
  <si>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</si>
  <si>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</si>
  <si>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ｔｅｌ</t>
    <phoneticPr fontId="4"/>
  </si>
  <si>
    <t>ｆａｘ</t>
    <phoneticPr fontId="3"/>
  </si>
  <si>
    <t>E-mail</t>
    <phoneticPr fontId="4"/>
  </si>
  <si>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</si>
  <si>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</si>
  <si>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</si>
  <si>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</si>
  <si>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</si>
  <si>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</si>
  <si>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</si>
  <si>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</si>
  <si>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</si>
  <si>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</si>
  <si>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</si>
  <si>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</si>
  <si>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</si>
  <si>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</si>
  <si>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</si>
  <si>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</si>
  <si>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</si>
  <si>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</si>
  <si>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</si>
  <si>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</si>
  <si>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</si>
  <si>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</si>
  <si>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</si>
  <si>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</si>
  <si>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公園等設置者
または管理者</t>
    <rPh sb="0" eb="2">
      <t>コウエン</t>
    </rPh>
    <rPh sb="2" eb="3">
      <t>トウ</t>
    </rPh>
    <rPh sb="3" eb="5">
      <t>セッチ</t>
    </rPh>
    <rPh sb="5" eb="6">
      <t>モノ</t>
    </rPh>
    <rPh sb="10" eb="12">
      <t>カンリ</t>
    </rPh>
    <rPh sb="12" eb="13">
      <t>シャ</t>
    </rPh>
    <phoneticPr fontId="3"/>
  </si>
  <si>
    <t>共通事項</t>
  </si>
  <si>
    <t>種　別</t>
  </si>
  <si>
    <t>作　成　要　領</t>
  </si>
  <si>
    <t>・対象公園の位置を市販の地図や都市計画総括図等に示したもの。</t>
  </si>
  <si>
    <t>審査のポイント</t>
  </si>
  <si>
    <t>審査は、以下のような視点から行われます。</t>
  </si>
  <si>
    <t>項　　目</t>
  </si>
  <si>
    <t>視　　点</t>
  </si>
  <si>
    <t>○内　容</t>
  </si>
  <si>
    <t>○プレゼンテーション</t>
  </si>
  <si>
    <t>・上記の事項を概要書や図面、写真によりわかりやすくまとめているか</t>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</si>
  <si>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</si>
  <si>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</si>
  <si>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</si>
  <si>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</si>
  <si>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</si>
  <si>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</si>
  <si>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</si>
  <si>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</si>
  <si>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</si>
  <si>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</si>
  <si>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一部区域を対象とした作品および「材料･工法･施設部門」の作品は、公園等全体平面図上に応募対象区域（実施または施工場所の位置）を明示してください。なお、一枚の図面上に位置を明示することが困難な場合には複数枚にわたっても結構です。（パンフレット等を活用しても構いません）</t>
    <phoneticPr fontId="3"/>
  </si>
  <si>
    <t>・提出するすべての図面は、カラーコピーでも結構です。</t>
    <phoneticPr fontId="3"/>
  </si>
  <si>
    <t>・写真、カラーコピー、印刷物からの切り抜きも可能です。</t>
    <phoneticPr fontId="3"/>
  </si>
  <si>
    <t>・リニューアルの場合は、リニューアル前の状況がわかる資料を添付してください。</t>
    <phoneticPr fontId="3"/>
  </si>
  <si>
    <t>２/２</t>
    <phoneticPr fontId="3"/>
  </si>
  <si>
    <t>１/２</t>
    <phoneticPr fontId="3"/>
  </si>
  <si>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</si>
  <si>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</si>
  <si>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</si>
  <si>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</si>
  <si>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</si>
  <si>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</si>
  <si>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</si>
  <si>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</si>
  <si>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r>
      <t xml:space="preserve">作品名称
</t>
    </r>
    <r>
      <rPr>
        <sz val="8"/>
        <rFont val="ＭＳ 明朝"/>
        <family val="1"/>
        <charset val="128"/>
      </rPr>
      <t>(20字以内)</t>
    </r>
    <rPh sb="0" eb="2">
      <t>サクヒン</t>
    </rPh>
    <rPh sb="2" eb="4">
      <t>メイショウ</t>
    </rPh>
    <rPh sb="8" eb="9">
      <t>ジ</t>
    </rPh>
    <rPh sb="9" eb="11">
      <t>イナイ</t>
    </rPh>
    <phoneticPr fontId="3"/>
  </si>
  <si>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</si>
  <si>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</si>
  <si>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</si>
  <si>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</si>
  <si>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t>
    </r>
    <r>
      <rPr>
        <u/>
        <sz val="10"/>
        <rFont val="ＭＳ ゴシック"/>
        <family val="3"/>
        <charset val="128"/>
      </rPr>
      <t xml:space="preserve">公表に際し､著作権、肖像権上、問題の無いものに限ります。使用許可等が必要な写真は事前に確認の上、提出してく
</t>
    </r>
    <r>
      <rPr>
        <sz val="10"/>
        <rFont val="ＭＳ ゴシック"/>
        <family val="3"/>
        <charset val="128"/>
      </rPr>
      <t>　</t>
    </r>
    <r>
      <rPr>
        <u/>
        <sz val="10"/>
        <rFont val="ＭＳ ゴシック"/>
        <family val="3"/>
        <charset val="128"/>
      </rPr>
      <t>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</si>
  <si>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t>・作品の主要部分の写真。</t>
    <phoneticPr fontId="3"/>
  </si>
  <si>
    <t>　（写真の大きさ、レイアウト枚数は自由。デジカメ写真、カラーコピー、印刷物からの切り抜きを利用しても構いま
　　せん）</t>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</si>
  <si>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</si>
  <si>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</si>
  <si>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</si>
  <si>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</si>
  <si>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</si>
  <si>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</si>
  <si>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</si>
  <si>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</si>
  <si>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</si>
  <si>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Ⅰ応募用紙</t>
    <phoneticPr fontId="3"/>
  </si>
  <si>
    <t>　説明書</t>
    <phoneticPr fontId="3"/>
  </si>
  <si>
    <t>Ⅳ図面等</t>
    <phoneticPr fontId="3"/>
  </si>
  <si>
    <t>Ⅴ写真</t>
    <phoneticPr fontId="3"/>
  </si>
  <si>
    <t>Ⅵその他</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</si>
  <si>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</si>
  <si>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</si>
  <si>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</si>
  <si>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</si>
  <si>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</si>
  <si>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</si>
  <si>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</si>
  <si>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</si>
  <si>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</si>
  <si>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</si>
  <si>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</si>
  <si>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</si>
  <si>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</si>
  <si>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</si>
  <si>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</si>
  <si>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</si>
  <si>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</si>
  <si>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</si>
  <si>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</si>
  <si>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</si>
  <si>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</si>
  <si>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</si>
  <si>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</si>
  <si>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</si>
  <si>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</si>
  <si>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</si>
  <si>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</si>
  <si>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</si>
  <si>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</si>
  <si>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</si>
  <si>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</si>
  <si>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</si>
  <si>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</si>
  <si>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</si>
  <si>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</si>
  <si>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</si>
  <si>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</si>
  <si>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</si>
  <si>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</si>
  <si>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</si>
  <si>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</si>
  <si>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</si>
  <si>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</si>
  <si>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</si>
  <si>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・「公園等設置者または管理者」は公共施設である公園等の場合は、その施設の設置者又は管理者である公共団体名等を記述して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キジュツ</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</si>
  <si>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</si>
  <si>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</si>
  <si>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</si>
  <si>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</si>
  <si>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</si>
  <si>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補足：</t>
    <rPh sb="0" eb="2">
      <t>ホソク</t>
    </rPh>
    <phoneticPr fontId="3"/>
  </si>
  <si>
    <t>対象区域：</t>
    <rPh sb="0" eb="2">
      <t>タイショウ</t>
    </rPh>
    <rPh sb="2" eb="4">
      <t>クイキ</t>
    </rPh>
    <phoneticPr fontId="4"/>
  </si>
  <si>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</si>
  <si>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</si>
  <si>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</si>
  <si>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</si>
  <si>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</si>
  <si>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</si>
  <si>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</si>
  <si>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</si>
  <si>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</si>
  <si>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</si>
  <si>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</si>
  <si>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</si>
  <si>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</si>
  <si>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</si>
  <si>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</si>
  <si>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</si>
  <si>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</si>
  <si>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</si>
  <si>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</si>
  <si>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</si>
  <si>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</si>
  <si>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</si>
  <si>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</si>
  <si>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</si>
  <si>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</si>
  <si>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</si>
  <si>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</si>
  <si>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</si>
  <si>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</si>
  <si>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</si>
  <si>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</si>
  <si>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</si>
  <si>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</si>
  <si>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</si>
  <si>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</si>
  <si>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</si>
  <si>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</si>
  <si>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</si>
  <si>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</si>
  <si>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</si>
  <si>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</si>
  <si>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</si>
  <si>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</si>
  <si>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</si>
  <si>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</si>
  <si>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</si>
  <si>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</si>
  <si>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</si>
  <si>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</si>
  <si>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</si>
  <si>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</si>
  <si>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</si>
  <si>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</si>
  <si>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</si>
  <si>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</si>
  <si>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</si>
  <si>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</si>
  <si>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</si>
  <si>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</si>
  <si>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</si>
  <si>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</si>
  <si>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</si>
  <si>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</si>
  <si>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</si>
  <si>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</si>
  <si>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</si>
  <si>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</si>
  <si>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</si>
  <si>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</si>
  <si>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</si>
  <si>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</si>
  <si>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</si>
  <si>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</si>
  <si>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</si>
  <si>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</si>
  <si>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</si>
  <si>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</si>
  <si>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</si>
  <si>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</si>
  <si>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</si>
  <si>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</si>
  <si>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</si>
  <si>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</si>
  <si>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</si>
  <si>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</si>
  <si>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</si>
  <si>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</si>
  <si>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9"/>
  </si>
  <si>
    <t>団体数</t>
    <rPh sb="0" eb="3">
      <t>ダンタイスウ</t>
    </rPh>
    <phoneticPr fontId="59"/>
  </si>
  <si>
    <t>応募者1</t>
    <rPh sb="0" eb="3">
      <t>オウボシャ</t>
    </rPh>
    <phoneticPr fontId="59"/>
  </si>
  <si>
    <t>カナ1</t>
    <phoneticPr fontId="59"/>
  </si>
  <si>
    <t>応募者2</t>
    <rPh sb="0" eb="3">
      <t>オウボシャ</t>
    </rPh>
    <phoneticPr fontId="59"/>
  </si>
  <si>
    <t>カナ2</t>
    <phoneticPr fontId="59"/>
  </si>
  <si>
    <t>応募者3</t>
    <rPh sb="0" eb="3">
      <t>オウボシャ</t>
    </rPh>
    <phoneticPr fontId="59"/>
  </si>
  <si>
    <t>カナ3</t>
    <phoneticPr fontId="59"/>
  </si>
  <si>
    <t>応募者4</t>
    <rPh sb="0" eb="3">
      <t>オウボシャ</t>
    </rPh>
    <phoneticPr fontId="59"/>
  </si>
  <si>
    <t>カナ4</t>
    <phoneticPr fontId="59"/>
  </si>
  <si>
    <t>応募者5</t>
    <rPh sb="0" eb="3">
      <t>オウボシャ</t>
    </rPh>
    <phoneticPr fontId="59"/>
  </si>
  <si>
    <t>カナ5</t>
    <phoneticPr fontId="59"/>
  </si>
  <si>
    <t>応募者6</t>
    <rPh sb="0" eb="3">
      <t>オウボシャ</t>
    </rPh>
    <phoneticPr fontId="59"/>
  </si>
  <si>
    <t>カナ6</t>
    <phoneticPr fontId="59"/>
  </si>
  <si>
    <t>応募者7</t>
    <rPh sb="0" eb="3">
      <t>オウボシャ</t>
    </rPh>
    <phoneticPr fontId="59"/>
  </si>
  <si>
    <t>カナ7</t>
    <phoneticPr fontId="59"/>
  </si>
  <si>
    <t>応募者8</t>
    <rPh sb="0" eb="3">
      <t>オウボシャ</t>
    </rPh>
    <phoneticPr fontId="59"/>
  </si>
  <si>
    <t>カナ8</t>
    <phoneticPr fontId="59"/>
  </si>
  <si>
    <t>応募者9</t>
    <rPh sb="0" eb="3">
      <t>オウボシャ</t>
    </rPh>
    <phoneticPr fontId="59"/>
  </si>
  <si>
    <t>カナ9</t>
    <phoneticPr fontId="59"/>
  </si>
  <si>
    <t>応募者10</t>
    <rPh sb="0" eb="3">
      <t>オウボシャ</t>
    </rPh>
    <phoneticPr fontId="59"/>
  </si>
  <si>
    <t>カナ10</t>
    <phoneticPr fontId="59"/>
  </si>
  <si>
    <t>応募者11</t>
    <rPh sb="0" eb="3">
      <t>オウボシャ</t>
    </rPh>
    <phoneticPr fontId="59"/>
  </si>
  <si>
    <t>カナ11</t>
    <phoneticPr fontId="59"/>
  </si>
  <si>
    <t>部門</t>
    <rPh sb="0" eb="2">
      <t>ブモン</t>
    </rPh>
    <phoneticPr fontId="59"/>
  </si>
  <si>
    <t>所在地</t>
    <rPh sb="0" eb="3">
      <t>ショザイチ</t>
    </rPh>
    <phoneticPr fontId="59"/>
  </si>
  <si>
    <t>対象施設</t>
    <rPh sb="0" eb="4">
      <t>タイショウシセツ</t>
    </rPh>
    <phoneticPr fontId="59"/>
  </si>
  <si>
    <t>賞</t>
    <rPh sb="0" eb="1">
      <t>ショウ</t>
    </rPh>
    <phoneticPr fontId="59"/>
  </si>
  <si>
    <t>応募者12</t>
    <rPh sb="0" eb="3">
      <t>オウボシャ</t>
    </rPh>
    <phoneticPr fontId="59"/>
  </si>
  <si>
    <t>カナ12</t>
  </si>
  <si>
    <t>カナ12</t>
    <phoneticPr fontId="3"/>
  </si>
  <si>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</si>
  <si>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</si>
  <si>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</si>
  <si>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</si>
  <si>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</si>
  <si>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</si>
  <si>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</si>
  <si>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 xml:space="preserve"> 「応募用紙１」、「応募用紙２」をご確認の上、次の質問にお答えください。</t>
    <rPh sb="2" eb="4">
      <t>オウボ</t>
    </rPh>
    <rPh sb="4" eb="6">
      <t>ヨウシ</t>
    </rPh>
    <rPh sb="10" eb="12">
      <t>オウボ</t>
    </rPh>
    <rPh sb="12" eb="14">
      <t>ヨウシ</t>
    </rPh>
    <rPh sb="18" eb="20">
      <t>カクニン</t>
    </rPh>
    <rPh sb="21" eb="22">
      <t>ウエ</t>
    </rPh>
    <rPh sb="23" eb="24">
      <t>ツギ</t>
    </rPh>
    <phoneticPr fontId="3"/>
  </si>
  <si>
    <t>措置の内容（詳細）：</t>
    <rPh sb="0" eb="2">
      <t>ソチ</t>
    </rPh>
    <rPh sb="3" eb="5">
      <t>ナイヨウ</t>
    </rPh>
    <rPh sb="6" eb="8">
      <t>ショウサイ</t>
    </rPh>
    <phoneticPr fontId="3"/>
  </si>
  <si>
    <t>　対象公園（施設）区域：　　</t>
    <rPh sb="1" eb="3">
      <t>タイショウ</t>
    </rPh>
    <rPh sb="3" eb="5">
      <t>コウエン</t>
    </rPh>
    <rPh sb="6" eb="8">
      <t>シセツ</t>
    </rPh>
    <rPh sb="9" eb="11">
      <t>クイキ</t>
    </rPh>
    <phoneticPr fontId="3"/>
  </si>
  <si>
    <t>新　設 ・ ﾘﾆｭｰｱﾙ ：</t>
  </si>
  <si>
    <t>計画・設計内容：</t>
    <rPh sb="0" eb="2">
      <t>ケイカク</t>
    </rPh>
    <rPh sb="3" eb="5">
      <t>セッケイ</t>
    </rPh>
    <rPh sb="5" eb="7">
      <t>ナイヨウ</t>
    </rPh>
    <phoneticPr fontId="3"/>
  </si>
  <si>
    <t>応募者</t>
    <rPh sb="0" eb="3">
      <t>オウボシャ</t>
    </rPh>
    <phoneticPr fontId="59"/>
  </si>
  <si>
    <t>構成団体1</t>
    <rPh sb="0" eb="4">
      <t>コウセイダンタイ</t>
    </rPh>
    <phoneticPr fontId="59"/>
  </si>
  <si>
    <t>構成団体2</t>
    <rPh sb="0" eb="4">
      <t>コウセイダンタイ</t>
    </rPh>
    <phoneticPr fontId="59"/>
  </si>
  <si>
    <t>構成団体3</t>
    <rPh sb="0" eb="4">
      <t>コウセイダンタイ</t>
    </rPh>
    <phoneticPr fontId="59"/>
  </si>
  <si>
    <t>構成団体4</t>
    <rPh sb="0" eb="4">
      <t>コウセイダンタイ</t>
    </rPh>
    <phoneticPr fontId="59"/>
  </si>
  <si>
    <t>構成団体11</t>
    <rPh sb="0" eb="4">
      <t>コウセイダンタイ</t>
    </rPh>
    <phoneticPr fontId="59"/>
  </si>
  <si>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</si>
  <si>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</si>
  <si>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</si>
  <si>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</si>
  <si>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</si>
  <si>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</si>
  <si>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</si>
  <si>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</si>
  <si>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</si>
  <si>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</si>
  <si>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</si>
  <si>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</si>
  <si>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</si>
  <si>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</si>
  <si>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</si>
  <si>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</si>
  <si>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</si>
  <si>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9"/>
  </si>
  <si>
    <t>新　設</t>
    <phoneticPr fontId="3"/>
  </si>
  <si>
    <t xml:space="preserve"> ﾘﾆｭｰｱﾙ</t>
    <phoneticPr fontId="3"/>
  </si>
  <si>
    <t xml:space="preserve">全　域 </t>
  </si>
  <si>
    <t>一部区域</t>
  </si>
  <si>
    <t>実施設計</t>
    <phoneticPr fontId="3"/>
  </si>
  <si>
    <t>基本設計　</t>
    <phoneticPr fontId="3"/>
  </si>
  <si>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</si>
  <si>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</si>
  <si>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</si>
  <si>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</si>
  <si>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</si>
  <si>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</si>
  <si>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</si>
  <si>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</si>
  <si>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</si>
  <si>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</si>
  <si>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</si>
  <si>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</si>
  <si>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</si>
  <si>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</si>
  <si>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</si>
  <si>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</si>
  <si>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</si>
  <si>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</si>
  <si>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・フリガナは全角で正確にご入力ください。</t>
    <rPh sb="7" eb="9">
      <t>ゼンカク</t>
    </rPh>
    <rPh sb="10" eb="12">
      <t>セイカク</t>
    </rPh>
    <rPh sb="14" eb="16">
      <t>ニュウリョク</t>
    </rPh>
    <phoneticPr fontId="3"/>
  </si>
  <si>
    <t>　・応募に係る連絡先は、平日昼間に連絡のとれる連絡先をご入力ください。</t>
    <rPh sb="28" eb="30">
      <t>ニュウリョク</t>
    </rPh>
    <phoneticPr fontId="3"/>
  </si>
  <si>
    <t xml:space="preserve">  　供用開始：</t>
    <rPh sb="3" eb="5">
      <t>キョウヨウ</t>
    </rPh>
    <rPh sb="5" eb="7">
      <t>カイシ</t>
    </rPh>
    <phoneticPr fontId="3"/>
  </si>
  <si>
    <t>（西暦）　　年　　月</t>
    <rPh sb="1" eb="3">
      <t>セイレキ</t>
    </rPh>
    <rPh sb="6" eb="7">
      <t>ネン</t>
    </rPh>
    <rPh sb="9" eb="10">
      <t>ガツ</t>
    </rPh>
    <phoneticPr fontId="4"/>
  </si>
  <si>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</si>
  <si>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</si>
  <si>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</si>
  <si>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</si>
  <si>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</si>
  <si>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</si>
  <si>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</si>
  <si>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基本計画・基本設計</t>
    <rPh sb="5" eb="9">
      <t>キホンセッケイ</t>
    </rPh>
    <phoneticPr fontId="3"/>
  </si>
  <si>
    <t>基本計画・基本設計・実施設計</t>
    <rPh sb="0" eb="4">
      <t>キホンケイカク</t>
    </rPh>
    <rPh sb="5" eb="9">
      <t>キホンセッケイ</t>
    </rPh>
    <rPh sb="10" eb="14">
      <t>ジッシセッケイ</t>
    </rPh>
    <phoneticPr fontId="3"/>
  </si>
  <si>
    <t>基本設計・実施設計</t>
    <rPh sb="0" eb="4">
      <t>キホンセッケイ</t>
    </rPh>
    <rPh sb="5" eb="9">
      <t>ジッシセッケイ</t>
    </rPh>
    <phoneticPr fontId="3"/>
  </si>
  <si>
    <t>(面積又は延長をお書きください。）</t>
    <rPh sb="1" eb="3">
      <t>メンセキ</t>
    </rPh>
    <rPh sb="3" eb="4">
      <t>マタ</t>
    </rPh>
    <rPh sb="5" eb="7">
      <t>エンチョウ</t>
    </rPh>
    <rPh sb="9" eb="10">
      <t>カ</t>
    </rPh>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</si>
  <si>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</si>
  <si>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</si>
  <si>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</si>
  <si>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</si>
  <si>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</si>
  <si>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</si>
  <si>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</si>
  <si>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</si>
  <si>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</si>
  <si>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</si>
  <si>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</si>
  <si>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件数：</t>
    <rPh sb="0" eb="2">
      <t>ケンスウ</t>
    </rPh>
    <phoneticPr fontId="3"/>
  </si>
  <si>
    <t>①応募用紙１（応募作品の概要）</t>
    <rPh sb="1" eb="3">
      <t>オウボ</t>
    </rPh>
    <rPh sb="3" eb="5">
      <t>ヨウシ</t>
    </rPh>
    <phoneticPr fontId="3"/>
  </si>
  <si>
    <t>（新設 or ﾘﾆｭｰｱﾙ）：</t>
    <phoneticPr fontId="3"/>
  </si>
  <si>
    <t>句読点ふくいむ40字以内</t>
    <rPh sb="9" eb="10">
      <t>ジ</t>
    </rPh>
    <rPh sb="10" eb="12">
      <t>イナイ</t>
    </rPh>
    <phoneticPr fontId="3"/>
  </si>
  <si>
    <t xml:space="preserve"> ﾘﾆｭｰｱﾙ</t>
  </si>
  <si>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</si>
  <si>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</si>
  <si>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</si>
  <si>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</si>
  <si>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</si>
  <si>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・提出書類等を確認の上、チェックをお願いします。</t>
    <rPh sb="1" eb="3">
      <t>テイシュツ</t>
    </rPh>
    <rPh sb="3" eb="5">
      <t>ショルイ</t>
    </rPh>
    <rPh sb="5" eb="6">
      <t>トウ</t>
    </rPh>
    <rPh sb="7" eb="9">
      <t>カクニン</t>
    </rPh>
    <rPh sb="10" eb="11">
      <t>ウエ</t>
    </rPh>
    <rPh sb="18" eb="19">
      <t>ネガ</t>
    </rPh>
    <phoneticPr fontId="3"/>
  </si>
  <si>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</si>
  <si>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</si>
  <si>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</si>
  <si>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</si>
  <si>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</si>
  <si>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</si>
  <si>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</si>
  <si>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</si>
  <si>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</si>
  <si>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</si>
  <si>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</si>
  <si>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</si>
  <si>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</si>
  <si>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</si>
  <si>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</si>
  <si>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</si>
  <si>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</si>
  <si>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</si>
  <si>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</si>
  <si>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</si>
  <si>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</si>
  <si>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</si>
  <si>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（西暦）　　年　　月～　　年　　月</t>
    <rPh sb="1" eb="3">
      <t>セイレキ</t>
    </rPh>
    <rPh sb="6" eb="7">
      <t>ネン</t>
    </rPh>
    <rPh sb="9" eb="10">
      <t>ツキ</t>
    </rPh>
    <rPh sb="13" eb="14">
      <t>ネン</t>
    </rPh>
    <rPh sb="16" eb="17">
      <t>ツキ</t>
    </rPh>
    <phoneticPr fontId="3"/>
  </si>
  <si>
    <t>　（対象公園(施設)区域）：　</t>
    <rPh sb="2" eb="4">
      <t>タイショウ</t>
    </rPh>
    <rPh sb="4" eb="6">
      <t>コウエン</t>
    </rPh>
    <rPh sb="7" eb="9">
      <t>シセツ</t>
    </rPh>
    <rPh sb="10" eb="12">
      <t>クイキ</t>
    </rPh>
    <phoneticPr fontId="3"/>
  </si>
  <si>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</si>
  <si>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</si>
  <si>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</si>
  <si>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</si>
  <si>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</si>
  <si>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</si>
  <si>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</si>
  <si>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</si>
  <si>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</si>
  <si>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</si>
  <si>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</si>
  <si>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</si>
  <si>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</si>
  <si>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</si>
  <si>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</si>
  <si>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</si>
  <si>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</si>
  <si>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</si>
  <si>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</si>
  <si>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・「連名者2～4」の欄にその他の企業の名称、代表者名、担当者名、連絡先等を記載してください。</t>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</si>
  <si>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</si>
  <si>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</si>
  <si>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</si>
  <si>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</si>
  <si>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「構成団体2～3」の欄に、その他構成団体の「企業・団体名」、「代表者名」、「担当者名」、「連絡先」等を記載してください。</t>
    <rPh sb="2" eb="4">
      <t>コウセイ</t>
    </rPh>
    <rPh sb="4" eb="6">
      <t>ダンタイ</t>
    </rPh>
    <rPh sb="17" eb="21">
      <t>コウセイダンタイ</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</si>
  <si>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</si>
  <si>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　・「*応募者」欄に応募者である「共同企業体名」「代表者名」を記載するとともに、代表企業選択欄で代表企業である構成団体を
　　選択してください。</t>
    <rPh sb="6" eb="7">
      <t>シャ</t>
    </rPh>
    <rPh sb="10" eb="13">
      <t>オウボシャ</t>
    </rPh>
    <rPh sb="17" eb="22">
      <t>キョウドウキギョウタイ</t>
    </rPh>
    <rPh sb="22" eb="23">
      <t>メイ</t>
    </rPh>
    <rPh sb="31" eb="33">
      <t>キサイ</t>
    </rPh>
    <rPh sb="44" eb="46">
      <t>センタク</t>
    </rPh>
    <rPh sb="46" eb="47">
      <t>ラン</t>
    </rPh>
    <rPh sb="55" eb="57">
      <t>コウセイ</t>
    </rPh>
    <rPh sb="57" eb="59">
      <t>ダンタイ</t>
    </rPh>
    <rPh sb="63" eb="65">
      <t>センタク</t>
    </rPh>
    <phoneticPr fontId="3"/>
  </si>
  <si>
    <t>　・「*応募担当（連名者1）」の「企業・団体名」、「代表者名」、「応募資料作成者（担当者）」、「連絡先」等を記載してくだ
　　さい。</t>
    <rPh sb="4" eb="8">
      <t>オウボタントウ</t>
    </rPh>
    <rPh sb="9" eb="12">
      <t>レンメイシャ</t>
    </rPh>
    <rPh sb="17" eb="19">
      <t>キギョウ</t>
    </rPh>
    <rPh sb="33" eb="37">
      <t>オウボシリョウ</t>
    </rPh>
    <rPh sb="37" eb="40">
      <t>サクセイシャ</t>
    </rPh>
    <rPh sb="41" eb="44">
      <t>タントウシャ</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</si>
  <si>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</si>
  <si>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・応募団体：は「表紙」の「応募者名」が転載されます。</t>
    <rPh sb="1" eb="3">
      <t>オウボ</t>
    </rPh>
    <rPh sb="3" eb="5">
      <t>ダンタイ</t>
    </rPh>
    <rPh sb="8" eb="10">
      <t>ヒョウシ</t>
    </rPh>
    <rPh sb="13" eb="16">
      <t>オウボシャ</t>
    </rPh>
    <rPh sb="16" eb="17">
      <t>メイ</t>
    </rPh>
    <rPh sb="19" eb="21">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</si>
  <si>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</si>
  <si>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</si>
  <si>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</si>
  <si>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</si>
  <si>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※３）応募資料作成者は「応募用紙２」の「応募資料作成者（担当者）」をお書きください。</t>
    <rPh sb="3" eb="7">
      <t>オウボシリョウ</t>
    </rPh>
    <rPh sb="7" eb="10">
      <t>サクセイシャ</t>
    </rPh>
    <rPh sb="12" eb="16">
      <t>オウボヨウシ</t>
    </rPh>
    <rPh sb="35" eb="36">
      <t>カ</t>
    </rPh>
    <phoneticPr fontId="3"/>
  </si>
  <si>
    <t>①応募用紙 ３（2）</t>
    <rPh sb="1" eb="3">
      <t>オウボ</t>
    </rPh>
    <rPh sb="3" eb="5">
      <t>ヨウシ</t>
    </rPh>
    <phoneticPr fontId="4"/>
  </si>
  <si>
    <t>　応募用紙３(1)</t>
    <phoneticPr fontId="3"/>
  </si>
  <si>
    <t>　応募用紙３(2)</t>
    <phoneticPr fontId="3"/>
  </si>
  <si>
    <t>・作品名：は「表紙」の「作品名」が転載されます。</t>
    <rPh sb="1" eb="4">
      <t>サクヒンメイ</t>
    </rPh>
    <rPh sb="7" eb="9">
      <t>ヒョウシ</t>
    </rPh>
    <rPh sb="12" eb="15">
      <t>サクヒンメイ</t>
    </rPh>
    <rPh sb="17" eb="19">
      <t>テンサイ</t>
    </rPh>
    <phoneticPr fontId="3"/>
  </si>
  <si>
    <r>
      <t xml:space="preserve">　（設計図書の位置図を利用しても構いません）　（基本 </t>
    </r>
    <r>
      <rPr>
        <b/>
        <sz val="10"/>
        <rFont val="ＭＳ 明朝"/>
        <family val="1"/>
        <charset val="128"/>
      </rPr>
      <t>Ａ４版（片面）</t>
    </r>
    <r>
      <rPr>
        <b/>
        <u/>
        <sz val="10"/>
        <color indexed="10"/>
        <rFont val="ＭＳ 明朝"/>
        <family val="1"/>
        <charset val="128"/>
      </rPr>
      <t>１枚</t>
    </r>
    <r>
      <rPr>
        <sz val="10"/>
        <rFont val="ＭＳ 明朝"/>
        <family val="1"/>
        <charset val="128"/>
      </rPr>
      <t>）</t>
    </r>
    <rPh sb="24" eb="26">
      <t>キホン</t>
    </rPh>
    <rPh sb="31" eb="33">
      <t>カタメン</t>
    </rPh>
    <rPh sb="35" eb="36">
      <t>マイ</t>
    </rPh>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</si>
  <si>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</si>
  <si>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r>
      <t>・着色全体平面図　（</t>
    </r>
    <r>
      <rPr>
        <b/>
        <sz val="10"/>
        <rFont val="ＭＳ 明朝"/>
        <family val="1"/>
        <charset val="128"/>
      </rPr>
      <t>Ａ３版（片面）　</t>
    </r>
    <r>
      <rPr>
        <b/>
        <u/>
        <sz val="10"/>
        <color rgb="FFFF0000"/>
        <rFont val="ＭＳ 明朝"/>
        <family val="1"/>
        <charset val="128"/>
      </rPr>
      <t>１枚</t>
    </r>
    <r>
      <rPr>
        <sz val="10"/>
        <rFont val="ＭＳ 明朝"/>
        <family val="1"/>
        <charset val="128"/>
      </rPr>
      <t>）　既存の図面の縮小コピー等でも構いません。</t>
    </r>
    <rPh sb="14" eb="16">
      <t>カタメン</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</si>
  <si>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</si>
  <si>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</si>
  <si>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図面等</t>
    <phoneticPr fontId="3"/>
  </si>
  <si>
    <r>
      <t>　（</t>
    </r>
    <r>
      <rPr>
        <b/>
        <sz val="10"/>
        <rFont val="ＭＳ 明朝"/>
        <family val="1"/>
        <charset val="128"/>
      </rPr>
      <t>Ａ４版（片面）</t>
    </r>
    <r>
      <rPr>
        <b/>
        <u/>
        <sz val="10"/>
        <color indexed="10"/>
        <rFont val="ＭＳ 明朝"/>
        <family val="1"/>
        <charset val="128"/>
      </rPr>
      <t>４枚</t>
    </r>
    <r>
      <rPr>
        <b/>
        <sz val="10"/>
        <rFont val="ＭＳ 明朝"/>
        <family val="1"/>
        <charset val="128"/>
      </rPr>
      <t>　又は　Ａ３版（片面）</t>
    </r>
    <r>
      <rPr>
        <b/>
        <u/>
        <sz val="10"/>
        <color rgb="FFFF0000"/>
        <rFont val="ＭＳ 明朝"/>
        <family val="1"/>
        <charset val="128"/>
      </rPr>
      <t>２枚</t>
    </r>
    <r>
      <rPr>
        <b/>
        <sz val="10"/>
        <rFont val="ＭＳ 明朝"/>
        <family val="1"/>
        <charset val="128"/>
      </rPr>
      <t>　まで</t>
    </r>
    <r>
      <rPr>
        <sz val="10"/>
        <rFont val="ＭＳ 明朝"/>
        <family val="1"/>
        <charset val="128"/>
      </rPr>
      <t>）</t>
    </r>
    <rPh sb="4" eb="5">
      <t>バン</t>
    </rPh>
    <rPh sb="12" eb="13">
      <t>マタ</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</si>
  <si>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</si>
  <si>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</si>
  <si>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</si>
  <si>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</si>
  <si>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</si>
  <si>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</si>
  <si>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</si>
  <si>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</si>
  <si>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</si>
  <si>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</si>
  <si>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</si>
  <si>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</si>
  <si>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</si>
  <si>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</si>
  <si>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</si>
  <si>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</si>
  <si>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</si>
  <si>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</si>
  <si>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</si>
  <si>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</si>
  <si>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</si>
  <si>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</si>
  <si>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</si>
  <si>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2" eb="84">
      <t>ニュウショウ</t>
    </rPh>
    <rPh sb="89" eb="91">
      <t>バアイ</t>
    </rPh>
    <phoneticPr fontId="3"/>
  </si>
  <si>
    <t>・単独企業・団体での応募</t>
  </si>
  <si>
    <t>・連名での応募</t>
  </si>
  <si>
    <t>・共同企業体での応募</t>
  </si>
  <si>
    <t>（フリガナ）</t>
  </si>
  <si>
    <t>受付番号</t>
    <rPh sb="0" eb="4">
      <t>ウケツケバンゴウ</t>
    </rPh>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</si>
  <si>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</si>
  <si>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</si>
  <si>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</si>
  <si>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</si>
  <si>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</si>
  <si>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</si>
  <si>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</si>
  <si>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　（ファイル綴じやステープラー留めはしないでください。）</t>
  </si>
  <si>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</si>
  <si>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</si>
  <si>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</si>
  <si>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</si>
  <si>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</si>
  <si>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</si>
  <si>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u/>
        <sz val="10"/>
        <color rgb="FFFF0000"/>
        <rFont val="ＭＳ ゴシック"/>
        <family val="3"/>
        <charset val="128"/>
      </rPr>
      <t>公園</t>
    </r>
    <r>
      <rPr>
        <u/>
        <sz val="10"/>
        <rFont val="ＭＳ ゴシック"/>
        <family val="3"/>
        <charset val="128"/>
      </rPr>
      <t>や</t>
    </r>
    <r>
      <rPr>
        <u/>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</si>
  <si>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t>・作品名称、フリガナ欄は 「応募資料１」の「作品名称」欄、「フリガナ」欄から転載されます。</t>
    <rPh sb="10" eb="11">
      <t>ラン</t>
    </rPh>
    <rPh sb="14" eb="18">
      <t>オウボシリョウ</t>
    </rPh>
    <rPh sb="27" eb="28">
      <t>ラン</t>
    </rPh>
    <rPh sb="35" eb="36">
      <t>ラン</t>
    </rPh>
    <rPh sb="38" eb="40">
      <t>テンサイ</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</si>
  <si>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</si>
  <si>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</si>
  <si>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</si>
  <si>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</si>
  <si>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</si>
  <si>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</si>
  <si>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</si>
  <si>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</si>
  <si>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</si>
  <si>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</si>
  <si>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</si>
  <si>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</si>
  <si>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・応募用紙の「選択式入力項目」は「選択」と書かれたセルを選択し、右下に表示される▽をクリックして表示される選択項目を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7">
      <t>センタクコウモク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</si>
  <si>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</si>
  <si>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</si>
  <si>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</si>
  <si>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</si>
  <si>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</si>
  <si>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</si>
  <si>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</si>
  <si>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</si>
  <si>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</si>
  <si>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</si>
  <si>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</si>
  <si>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</si>
  <si>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</si>
  <si>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</si>
  <si>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</si>
  <si>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</si>
  <si>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</si>
  <si>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</si>
  <si>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</si>
  <si>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</si>
  <si>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</si>
  <si>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</si>
  <si>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</si>
  <si>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</si>
  <si>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</si>
  <si>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</si>
  <si>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</si>
  <si>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</si>
  <si>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</si>
  <si>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r>
      <rPr>
        <b/>
        <sz val="10"/>
        <rFont val="ＭＳ 明朝"/>
        <family val="1"/>
        <charset val="128"/>
      </rPr>
      <t>・所属団体確認（応募用紙２－４</t>
    </r>
    <r>
      <rPr>
        <sz val="10"/>
        <rFont val="ＭＳ 明朝"/>
        <family val="1"/>
        <charset val="128"/>
      </rPr>
      <t>）応募団体が所属する団体がある場合「〇」つけてください。</t>
    </r>
    <rPh sb="1" eb="5">
      <t>ショゾクダンタイ</t>
    </rPh>
    <rPh sb="5" eb="7">
      <t>カクニン</t>
    </rPh>
    <rPh sb="16" eb="20">
      <t>オウボダンタイ</t>
    </rPh>
    <rPh sb="21" eb="23">
      <t>ショゾク</t>
    </rPh>
    <rPh sb="25" eb="27">
      <t>ダンタイ</t>
    </rPh>
    <rPh sb="30" eb="32">
      <t>バアイ</t>
    </rPh>
    <phoneticPr fontId="3"/>
  </si>
  <si>
    <r>
      <t>・応募用紙は初めに</t>
    </r>
    <r>
      <rPr>
        <b/>
        <u/>
        <sz val="10"/>
        <color rgb="FFFF0000"/>
        <rFont val="ＭＳ 明朝"/>
        <family val="1"/>
        <charset val="128"/>
      </rPr>
      <t>「応募形態」</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6" eb="18">
      <t>ニュウリョク</t>
    </rPh>
    <rPh sb="18" eb="19">
      <t>ゴ</t>
    </rPh>
    <rPh sb="20" eb="24">
      <t>オウボヨウシ</t>
    </rPh>
    <rPh sb="28" eb="32">
      <t>オウボヨウシ</t>
    </rPh>
    <rPh sb="35" eb="36">
      <t>ジュン</t>
    </rPh>
    <rPh sb="37" eb="39">
      <t>ニュウリョク</t>
    </rPh>
    <rPh sb="40" eb="42">
      <t>サイゴ</t>
    </rPh>
    <rPh sb="44" eb="46">
      <t>ヒョウシ</t>
    </rPh>
    <rPh sb="48" eb="50">
      <t>ニュウリョク</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</si>
  <si>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</si>
  <si>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</si>
  <si>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</si>
  <si>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</si>
  <si>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</si>
  <si>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</si>
  <si>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</si>
  <si>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</si>
  <si>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</si>
  <si>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</si>
  <si>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</si>
  <si>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</si>
  <si>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</si>
  <si>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</si>
  <si>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</si>
  <si>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●施工部門</t>
    <rPh sb="1" eb="3">
      <t>セコウ</t>
    </rPh>
    <phoneticPr fontId="3"/>
  </si>
  <si>
    <t>②施工部門：必須:②応募用紙１、②応募用紙２（応募用紙２－１ or 応募用紙２－２ or 応募用紙２－３）、</t>
    <rPh sb="1" eb="3">
      <t>セコウ</t>
    </rPh>
    <rPh sb="6" eb="8">
      <t>ヒッス</t>
    </rPh>
    <rPh sb="17" eb="21">
      <t>オウボヨウシ</t>
    </rPh>
    <phoneticPr fontId="3"/>
  </si>
  <si>
    <t>　　　　　　     ②応募用紙３（応募用紙３(1) 及び 応募用紙３(2)）</t>
    <rPh sb="18" eb="22">
      <t>オウボヨウシ</t>
    </rPh>
    <rPh sb="27" eb="28">
      <t>オヨ</t>
    </rPh>
    <rPh sb="30" eb="34">
      <t>オウボヨウシ</t>
    </rPh>
    <phoneticPr fontId="3"/>
  </si>
  <si>
    <t>　　　　　　任意:②応募用紙４</t>
    <rPh sb="6" eb="8">
      <t>ニンイ</t>
    </rPh>
    <phoneticPr fontId="3"/>
  </si>
  <si>
    <t>② 応募用紙 １</t>
    <rPh sb="2" eb="4">
      <t>オウボ</t>
    </rPh>
    <rPh sb="4" eb="6">
      <t>ヨウシ</t>
    </rPh>
    <phoneticPr fontId="4"/>
  </si>
  <si>
    <t>令和8年度　第42回都市公園等コンクール　『②施工部門』</t>
    <rPh sb="0" eb="2">
      <t>レイワ</t>
    </rPh>
    <rPh sb="3" eb="5">
      <t>ネンド</t>
    </rPh>
    <rPh sb="6" eb="7">
      <t>ダイ</t>
    </rPh>
    <rPh sb="9" eb="10">
      <t>カイ</t>
    </rPh>
    <rPh sb="10" eb="12">
      <t>トシ</t>
    </rPh>
    <rPh sb="12" eb="14">
      <t>コウエン</t>
    </rPh>
    <rPh sb="14" eb="15">
      <t>トウ</t>
    </rPh>
    <rPh sb="23" eb="25">
      <t>セコウ</t>
    </rPh>
    <rPh sb="25" eb="27">
      <t>ブモン</t>
    </rPh>
    <phoneticPr fontId="3"/>
  </si>
  <si>
    <t>工　事 費</t>
    <rPh sb="0" eb="1">
      <t>コウ</t>
    </rPh>
    <rPh sb="2" eb="3">
      <t>コト</t>
    </rPh>
    <rPh sb="4" eb="5">
      <t>ヒ</t>
    </rPh>
    <phoneticPr fontId="3"/>
  </si>
  <si>
    <t>　万円</t>
    <rPh sb="1" eb="2">
      <t>マン</t>
    </rPh>
    <rPh sb="2" eb="3">
      <t>エン</t>
    </rPh>
    <phoneticPr fontId="3"/>
  </si>
  <si>
    <t>② 応募用紙 ２－１　　　　　　応募団体（単独企業・団体 での応募）</t>
    <rPh sb="2" eb="4">
      <t>オウボ</t>
    </rPh>
    <rPh sb="4" eb="5">
      <t>ヨウ</t>
    </rPh>
    <rPh sb="5" eb="6">
      <t>カミ</t>
    </rPh>
    <rPh sb="16" eb="20">
      <t>オウボダンタイ</t>
    </rPh>
    <phoneticPr fontId="4"/>
  </si>
  <si>
    <t>②応募用紙 ２－２　　　　　　応募団体（連名 での応募）　</t>
    <rPh sb="1" eb="3">
      <t>オウボ</t>
    </rPh>
    <rPh sb="3" eb="5">
      <t>ヨウシ</t>
    </rPh>
    <phoneticPr fontId="4"/>
  </si>
  <si>
    <t>②応募用紙 ２－３　　　　　　応募団体（共同企業体 での応募）</t>
    <rPh sb="1" eb="3">
      <t>オウボ</t>
    </rPh>
    <rPh sb="3" eb="5">
      <t>ヨウシ</t>
    </rPh>
    <phoneticPr fontId="4"/>
  </si>
  <si>
    <t>②応募用紙 ２－４　　　　　　応募団体（共同企業体 での応募）</t>
    <rPh sb="1" eb="3">
      <t>オウボ</t>
    </rPh>
    <rPh sb="3" eb="5">
      <t>ヨウシ</t>
    </rPh>
    <phoneticPr fontId="4"/>
  </si>
  <si>
    <t>②応募用紙 ３（1）</t>
    <rPh sb="1" eb="3">
      <t>オウボ</t>
    </rPh>
    <rPh sb="3" eb="5">
      <t>ヨウシ</t>
    </rPh>
    <phoneticPr fontId="4"/>
  </si>
  <si>
    <t>２．作品の施工期間及び供用開始年月に間違いがないかご確認ください。</t>
    <rPh sb="5" eb="7">
      <t>セコウ</t>
    </rPh>
    <rPh sb="7" eb="9">
      <t>キカン</t>
    </rPh>
    <rPh sb="9" eb="10">
      <t>オヨ</t>
    </rPh>
    <phoneticPr fontId="3"/>
  </si>
  <si>
    <t>３．工事費に間違いがないかご確認下さい。</t>
    <rPh sb="2" eb="4">
      <t>コウジ</t>
    </rPh>
    <phoneticPr fontId="3"/>
  </si>
  <si>
    <t>　　工事費：</t>
    <rPh sb="2" eb="4">
      <t>コウジ</t>
    </rPh>
    <phoneticPr fontId="4"/>
  </si>
  <si>
    <t>　　施工期間：</t>
    <rPh sb="2" eb="4">
      <t>セコウ</t>
    </rPh>
    <phoneticPr fontId="4"/>
  </si>
  <si>
    <t>　　未竣工の場合具体的にどういった状況だったかご記入下さい。</t>
  </si>
  <si>
    <t>８．指名停止・営業停止の措置</t>
    <phoneticPr fontId="3"/>
  </si>
  <si>
    <t>７．施工成果についてお答え下さい。</t>
    <phoneticPr fontId="4"/>
  </si>
  <si>
    <t>　　（その役割を十分果たしているかどうかお答え下さい。）</t>
    <phoneticPr fontId="4"/>
  </si>
  <si>
    <t xml:space="preserve">５．工事期間中に何かトラブル(事故等)が起きたかどうかお答え下さい。 </t>
    <phoneticPr fontId="3"/>
  </si>
  <si>
    <t>４．工事期間内に竣工したか否かをお答え下さい。　</t>
    <phoneticPr fontId="3"/>
  </si>
  <si>
    <t>□ 竣工した</t>
    <phoneticPr fontId="3"/>
  </si>
  <si>
    <r>
      <t xml:space="preserve">□ </t>
    </r>
    <r>
      <rPr>
        <sz val="10"/>
        <rFont val="ＭＳ 明朝"/>
        <family val="1"/>
        <charset val="128"/>
      </rPr>
      <t>未竣工となった</t>
    </r>
    <phoneticPr fontId="3"/>
  </si>
  <si>
    <t>□ あり</t>
    <phoneticPr fontId="3"/>
  </si>
  <si>
    <t>□ なし</t>
    <phoneticPr fontId="3"/>
  </si>
  <si>
    <t xml:space="preserve">６．供用開始後に何かトラブルがあったかどうかお答え下さい。 </t>
    <phoneticPr fontId="3"/>
  </si>
  <si>
    <t>□ 果たしている</t>
    <phoneticPr fontId="3"/>
  </si>
  <si>
    <t>　　</t>
    <phoneticPr fontId="3"/>
  </si>
  <si>
    <t>□ 果たしていない</t>
    <phoneticPr fontId="3"/>
  </si>
  <si>
    <t xml:space="preserve">☑ 果たしている </t>
    <phoneticPr fontId="3"/>
  </si>
  <si>
    <t xml:space="preserve">  ☑ 果たしていない</t>
    <phoneticPr fontId="3"/>
  </si>
  <si>
    <t>☑ 竣工した</t>
    <phoneticPr fontId="3"/>
  </si>
  <si>
    <t xml:space="preserve">  ☑ 未竣工となった</t>
    <phoneticPr fontId="3"/>
  </si>
  <si>
    <t>②応募用紙 ４</t>
    <phoneticPr fontId="4"/>
  </si>
  <si>
    <t>②施工部門</t>
    <phoneticPr fontId="4"/>
  </si>
  <si>
    <t>☑</t>
    <phoneticPr fontId="3"/>
  </si>
  <si>
    <t>●施工部門</t>
    <phoneticPr fontId="3"/>
  </si>
  <si>
    <t>・現場条件および設計意図を施工に反映しているか</t>
  </si>
  <si>
    <t>・材料および工法に関し適切な選定がなされているか</t>
  </si>
  <si>
    <t>・個々の工種の仕上がりとともに総合的な造園空間としてのおさまりが良く、仕上がりが美しいか</t>
  </si>
  <si>
    <t>・新たな技術、効率的な施工方法等を積極的に提案し、あるいは取り入れながら施工しているか</t>
  </si>
  <si>
    <t>・施工期間において周辺住民、周辺環境に特別な配慮をしているか</t>
  </si>
  <si>
    <t>・施工管理（出来形管理、品質管理、工程管理、安全管理）に工夫がなされているか</t>
  </si>
  <si>
    <t>・その他施工のプロセスに創意工夫がなされているか</t>
  </si>
  <si>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</si>
  <si>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t>・「作品の内容」は該当するもの（全域・一部区域）（新設・ﾘﾆｭｰｱﾙ）（基本計画・基本設計・実施設計）を選択してください。</t>
    <rPh sb="2" eb="4">
      <t>サクヒン</t>
    </rPh>
    <rPh sb="5" eb="7">
      <t>ナイヨウ</t>
    </rPh>
    <rPh sb="9" eb="11">
      <t>ガイトウ</t>
    </rPh>
    <rPh sb="16" eb="18">
      <t>ゼンイキ</t>
    </rPh>
    <rPh sb="19" eb="23">
      <t>イチブクイキ</t>
    </rPh>
    <rPh sb="25" eb="27">
      <t>シンセツ</t>
    </rPh>
    <rPh sb="36" eb="40">
      <t>キホンケイカク</t>
    </rPh>
    <rPh sb="41" eb="45">
      <t>キホンセッケイ</t>
    </rPh>
    <rPh sb="46" eb="50">
      <t>ジッシセッケイ</t>
    </rPh>
    <rPh sb="52" eb="54">
      <t>センタク</t>
    </rPh>
    <phoneticPr fontId="3"/>
  </si>
  <si>
    <r>
      <t>・</t>
    </r>
    <r>
      <rPr>
        <b/>
        <sz val="10"/>
        <color rgb="FF000000"/>
        <rFont val="ＭＳ 明朝"/>
        <family val="1"/>
        <charset val="128"/>
      </rPr>
      <t>「１.応募対象」「２.設計期間及び作品の供用開始年月」「３.設計費」</t>
    </r>
    <r>
      <rPr>
        <sz val="10"/>
        <color rgb="FF000000"/>
        <rFont val="ＭＳ 明朝"/>
        <family val="1"/>
        <charset val="128"/>
      </rPr>
      <t>は「応募用紙１」で記載・選択した内容が転載されます。</t>
    </r>
    <rPh sb="37" eb="41">
      <t>オウボヨウシ</t>
    </rPh>
    <rPh sb="44" eb="46">
      <t>キサイ</t>
    </rPh>
    <rPh sb="47" eb="49">
      <t>センタク</t>
    </rPh>
    <rPh sb="51" eb="53">
      <t>ナイヨウ</t>
    </rPh>
    <rPh sb="54" eb="56">
      <t>テンサイ</t>
    </rPh>
    <phoneticPr fontId="3"/>
  </si>
  <si>
    <t>・応募形態欄は「応募資料１」の「作品名称」欄、「フリガナ」欄から転載されます。</t>
    <rPh sb="1" eb="5">
      <t>オウボケイタイ</t>
    </rPh>
    <rPh sb="5" eb="6">
      <t>ラン</t>
    </rPh>
    <phoneticPr fontId="3"/>
  </si>
  <si>
    <t>②-</t>
    <phoneticPr fontId="3"/>
  </si>
  <si>
    <t>③-</t>
    <phoneticPr fontId="3"/>
  </si>
  <si>
    <t>④-</t>
    <phoneticPr fontId="3"/>
  </si>
  <si>
    <t>⑤-</t>
    <phoneticPr fontId="3"/>
  </si>
  <si>
    <t>　</t>
  </si>
  <si>
    <t>／</t>
  </si>
  <si>
    <t>共同企業体名</t>
    <rPh sb="0" eb="6">
      <t>キョウドウキギョウタイメイ</t>
    </rPh>
    <phoneticPr fontId="3"/>
  </si>
  <si>
    <t>構成団体：</t>
  </si>
  <si>
    <r>
      <t>　　あった場合には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phoneticPr fontId="3"/>
  </si>
  <si>
    <r>
      <t>　起きた場合には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rPh sb="26" eb="27">
      <t>ゴ</t>
    </rPh>
    <rPh sb="27" eb="30">
      <t>カイケツトウ</t>
    </rPh>
    <phoneticPr fontId="3"/>
  </si>
  <si>
    <r>
      <t>果たしていない場合には</t>
    </r>
    <r>
      <rPr>
        <sz val="11"/>
        <color rgb="FFFF0000"/>
        <rFont val="ＭＳ 明朝"/>
        <family val="1"/>
        <charset val="128"/>
      </rPr>
      <t>具体的にどういった状況</t>
    </r>
    <r>
      <rPr>
        <sz val="11"/>
        <rFont val="ＭＳ 明朝"/>
        <family val="1"/>
        <charset val="128"/>
      </rPr>
      <t>だったかご記入下さい。</t>
    </r>
    <phoneticPr fontId="3"/>
  </si>
  <si>
    <r>
      <t>・</t>
    </r>
    <r>
      <rPr>
        <b/>
        <sz val="10"/>
        <color rgb="FF000000"/>
        <rFont val="ＭＳ 明朝"/>
        <family val="1"/>
        <charset val="128"/>
      </rPr>
      <t>「４．工事期間内に竣工したか」「５．工事期間中に何かトラブル」「６．供用開始後に何かトラブル」「７．施工成果」</t>
    </r>
    <phoneticPr fontId="3"/>
  </si>
  <si>
    <r>
      <t xml:space="preserve">・施工の趣旨、内容、特徴および施工時の状況（工夫、留意、苦労した点等）等を記述したもの。（様式自由）
　（基本 </t>
    </r>
    <r>
      <rPr>
        <b/>
        <sz val="10"/>
        <color indexed="8"/>
        <rFont val="ＭＳ 明朝"/>
        <family val="1"/>
        <charset val="128"/>
      </rPr>
      <t>Ａ４版（片面）</t>
    </r>
    <r>
      <rPr>
        <b/>
        <u/>
        <sz val="10"/>
        <color indexed="10"/>
        <rFont val="ＭＳ 明朝"/>
        <family val="1"/>
        <charset val="128"/>
      </rPr>
      <t>３枚</t>
    </r>
    <r>
      <rPr>
        <b/>
        <u/>
        <sz val="10"/>
        <color indexed="8"/>
        <rFont val="ＭＳ 明朝"/>
        <family val="1"/>
        <charset val="128"/>
      </rPr>
      <t>まで</t>
    </r>
    <r>
      <rPr>
        <sz val="10"/>
        <color indexed="8"/>
        <rFont val="ＭＳ 明朝"/>
        <family val="1"/>
        <charset val="128"/>
      </rPr>
      <t>）</t>
    </r>
    <rPh sb="66" eb="68">
      <t>キホン</t>
    </rPh>
    <phoneticPr fontId="3"/>
  </si>
  <si>
    <t>カナ</t>
  </si>
  <si>
    <t>〒</t>
  </si>
  <si>
    <t>メール</t>
  </si>
  <si>
    <t>担当団体</t>
    <phoneticPr fontId="3"/>
  </si>
  <si>
    <t>担当者</t>
    <phoneticPr fontId="3"/>
  </si>
  <si>
    <t>役職</t>
    <phoneticPr fontId="3"/>
  </si>
  <si>
    <t>住所</t>
    <phoneticPr fontId="3"/>
  </si>
  <si>
    <t>電話</t>
    <phoneticPr fontId="3"/>
  </si>
  <si>
    <t>携帯</t>
    <phoneticPr fontId="3"/>
  </si>
  <si>
    <t>カナ</t>
    <phoneticPr fontId="3"/>
  </si>
  <si>
    <t>メール</t>
    <phoneticPr fontId="3"/>
  </si>
  <si>
    <t>企業体名</t>
    <phoneticPr fontId="3"/>
  </si>
  <si>
    <t>公園(施設)名</t>
    <rPh sb="0" eb="2">
      <t>コウエン</t>
    </rPh>
    <rPh sb="3" eb="5">
      <t>シセツ</t>
    </rPh>
    <rPh sb="6" eb="7">
      <t>メイ</t>
    </rPh>
    <phoneticPr fontId="3"/>
  </si>
  <si>
    <t>㎡</t>
    <phoneticPr fontId="3"/>
  </si>
  <si>
    <r>
      <t xml:space="preserve">　面積(延長)：約　　㎡　(　　　　　ｍ)　 </t>
    </r>
    <r>
      <rPr>
        <sz val="9"/>
        <rFont val="ＭＳ 明朝"/>
        <family val="1"/>
        <charset val="128"/>
      </rPr>
      <t>注：面積又は延長のどちらかを記載</t>
    </r>
    <rPh sb="1" eb="3">
      <t>メンセキ</t>
    </rPh>
    <rPh sb="4" eb="6">
      <t>エンチョウ</t>
    </rPh>
    <rPh sb="8" eb="9">
      <t>ヤク</t>
    </rPh>
    <rPh sb="23" eb="24">
      <t>チュウ</t>
    </rPh>
    <rPh sb="25" eb="27">
      <t>メンセキ</t>
    </rPh>
    <rPh sb="27" eb="28">
      <t>マタ</t>
    </rPh>
    <rPh sb="29" eb="31">
      <t>エンチョウ</t>
    </rPh>
    <rPh sb="37" eb="39">
      <t>キサイ</t>
    </rPh>
    <phoneticPr fontId="3"/>
  </si>
  <si>
    <t>　（造園ＣＰＤ制度の詳細については　https://www.lacpd.org/　をご覧ください）</t>
    <phoneticPr fontId="3"/>
  </si>
  <si>
    <r>
      <rPr>
        <b/>
        <sz val="10"/>
        <color rgb="FF000000"/>
        <rFont val="ＭＳ 明朝"/>
        <family val="1"/>
        <charset val="128"/>
      </rPr>
      <t>　「８．指名停止・営業停止の措置」</t>
    </r>
    <r>
      <rPr>
        <sz val="10"/>
        <color rgb="FF000000"/>
        <rFont val="ＭＳ 明朝"/>
        <family val="1"/>
        <charset val="128"/>
      </rPr>
      <t>は「公園（施設）設置者・管理者」にご記入いただき提出してください。</t>
    </r>
    <rPh sb="35" eb="37">
      <t>キニュウ</t>
    </rPh>
    <rPh sb="41" eb="43">
      <t>テイシュツ</t>
    </rPh>
    <phoneticPr fontId="3"/>
  </si>
  <si>
    <t>・「公園（施設）設置者・管理者」にご記入いただき提出してください。</t>
    <phoneticPr fontId="3"/>
  </si>
  <si>
    <r>
      <t>都市公園等コンクール　応募資料作成要領　　</t>
    </r>
    <r>
      <rPr>
        <b/>
        <sz val="12"/>
        <color indexed="10"/>
        <rFont val="ＭＳ ゴシック"/>
        <family val="3"/>
        <charset val="128"/>
      </rPr>
      <t>※</t>
    </r>
    <r>
      <rPr>
        <b/>
        <u/>
        <sz val="12"/>
        <color rgb="FFFF0000"/>
        <rFont val="ＭＳ ゴシック"/>
        <family val="3"/>
        <charset val="128"/>
      </rPr>
      <t>要領を一読の上、資料作成へお進みください。</t>
    </r>
    <r>
      <rPr>
        <b/>
        <sz val="12"/>
        <color indexed="10"/>
        <rFont val="ＭＳ ゴシック"/>
        <family val="3"/>
        <charset val="128"/>
      </rPr>
      <t>　　　</t>
    </r>
    <r>
      <rPr>
        <b/>
        <u/>
        <sz val="12"/>
        <color rgb="FFFF0000"/>
        <rFont val="ＭＳ ゴシック"/>
        <family val="3"/>
        <charset val="128"/>
      </rPr>
      <t>『②施工部門』</t>
    </r>
    <rPh sb="0" eb="5">
      <t>トシコウエンナド</t>
    </rPh>
    <rPh sb="22" eb="24">
      <t>ヨウリョウ</t>
    </rPh>
    <rPh sb="25" eb="27">
      <t>イチドク</t>
    </rPh>
    <rPh sb="28" eb="29">
      <t>ウエ</t>
    </rPh>
    <rPh sb="30" eb="32">
      <t>シリョウ</t>
    </rPh>
    <rPh sb="32" eb="34">
      <t>サクセイ</t>
    </rPh>
    <rPh sb="36" eb="37">
      <t>スス</t>
    </rPh>
    <phoneticPr fontId="3"/>
  </si>
  <si>
    <r>
      <t>・応募団体、企業の名称は、応募用紙の</t>
    </r>
    <r>
      <rPr>
        <u/>
        <sz val="10"/>
        <color rgb="FFFF0000"/>
        <rFont val="ＭＳ 明朝"/>
        <family val="1"/>
        <charset val="128"/>
      </rPr>
      <t>指定部分以外</t>
    </r>
    <r>
      <rPr>
        <sz val="10"/>
        <color rgb="FF000000"/>
        <rFont val="ＭＳ 明朝"/>
        <family val="1"/>
        <charset val="128"/>
      </rPr>
      <t>には一切記載しないでください。</t>
    </r>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</si>
  <si>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</si>
  <si>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</si>
  <si>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</si>
  <si>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・作品名称、フリガナ欄に入力されている文字（</t>
    </r>
    <r>
      <rPr>
        <u/>
        <sz val="10"/>
        <color rgb="FFFF0000"/>
        <rFont val="ＭＳ 明朝"/>
        <family val="1"/>
        <charset val="128"/>
      </rPr>
      <t>（20字程度）、（フリガナ）</t>
    </r>
    <r>
      <rPr>
        <u/>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</si>
  <si>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</si>
  <si>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</si>
  <si>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</si>
  <si>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u/>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わかる資料を添付してください。該当しない場合は「なし」を選択してください。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</si>
  <si>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（※公共団体、国が設置者又は管理者にいる場合は必ず公共団体、国にも応募の承諾を得</t>
    </r>
    <r>
      <rPr>
        <sz val="9"/>
        <color rgb="FFFF0000"/>
        <rFont val="ＭＳ 明朝"/>
        <family val="1"/>
        <charset val="128"/>
      </rPr>
      <t xml:space="preserve">
　</t>
    </r>
    <r>
      <rPr>
        <u/>
        <sz val="9"/>
        <color rgb="FFFF0000"/>
        <rFont val="ＭＳ 明朝"/>
        <family val="1"/>
        <charset val="128"/>
      </rPr>
      <t>て下さい。）</t>
    </r>
    <rPh sb="12" eb="14">
      <t>シセツ</t>
    </rPh>
    <rPh sb="38" eb="40">
      <t>シセツ</t>
    </rPh>
    <rPh sb="69" eb="71">
      <t>カクニン</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</si>
  <si>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</si>
  <si>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・概要説明書には必ず</t>
    </r>
    <r>
      <rPr>
        <u/>
        <sz val="10"/>
        <color rgb="FFFF0000"/>
        <rFont val="ＭＳ 明朝"/>
        <family val="1"/>
        <charset val="128"/>
      </rPr>
      <t>作品名</t>
    </r>
    <r>
      <rPr>
        <sz val="10"/>
        <rFont val="ＭＳ 明朝"/>
        <family val="1"/>
        <charset val="128"/>
      </rPr>
      <t>を明記してください。</t>
    </r>
    <rPh sb="10" eb="13">
      <t>サクヒンメイ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</si>
  <si>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</si>
  <si>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</si>
  <si>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</si>
  <si>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</si>
  <si>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・公園の一部区域の施工の場合は、必ず</t>
    </r>
    <r>
      <rPr>
        <u/>
        <sz val="10"/>
        <color rgb="FFFF0000"/>
        <rFont val="ＭＳ 明朝"/>
        <family val="1"/>
        <charset val="128"/>
      </rPr>
      <t>応募にかかわる対象区域と対象外の区域が明確にわかるよう</t>
    </r>
    <r>
      <rPr>
        <sz val="10"/>
        <rFont val="ＭＳ 明朝"/>
        <family val="1"/>
        <charset val="128"/>
      </rPr>
      <t>図面内に明示してください。</t>
    </r>
    <rPh sb="9" eb="11">
      <t>セコウ</t>
    </rPh>
    <rPh sb="18" eb="20">
      <t>オウボ</t>
    </rPh>
    <rPh sb="30" eb="33">
      <t>タイショウガイ</t>
    </rPh>
    <rPh sb="34" eb="36">
      <t>クイキ</t>
    </rPh>
    <rPh sb="37" eb="39">
      <t>メイカク</t>
    </rPh>
    <phoneticPr fontId="3"/>
  </si>
  <si>
    <r>
      <t>・公表に際し､</t>
    </r>
    <r>
      <rPr>
        <u/>
        <sz val="10"/>
        <color rgb="FFFF0000"/>
        <rFont val="ＭＳ 明朝"/>
        <family val="1"/>
        <charset val="128"/>
      </rPr>
      <t>著作権、肖像権上、問題の無いものに限ります</t>
    </r>
    <r>
      <rPr>
        <sz val="10"/>
        <color indexed="10"/>
        <rFont val="ＭＳ 明朝"/>
        <family val="1"/>
        <charset val="128"/>
      </rPr>
      <t>。</t>
    </r>
    <r>
      <rPr>
        <sz val="10"/>
        <color indexed="8"/>
        <rFont val="ＭＳ 明朝"/>
        <family val="1"/>
        <charset val="128"/>
      </rPr>
      <t>使用許可等が必要な写真は事前に確認の上、提出して
　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</si>
</sst>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yyyy&quot;年&quot;m&quot;月&quot;;@"/>
    <numFmt numFmtId="179" formatCode="yyyy&quot;年&quot;;@"/>
    <numFmt numFmtId="180" formatCode="[&lt;=999]000;[&lt;=9999]000\-00;000\-0000"/>
    <numFmt numFmtId="181" formatCode="#&quot;字&quot;"/>
  </numFmts>
  <fonts count="83" x14ac:knownFonts="1">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b/>
      <u/>
      <sz val="10"/>
      <color indexed="8"/>
      <name val="ＭＳ 明朝"/>
      <family val="1"/>
      <charset val="128"/>
    </font>
    <font>
      <b/>
      <sz val="12"/>
      <color indexed="10"/>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9"/>
      <color rgb="FFFF0000"/>
      <name val="ＭＳ 明朝"/>
      <family val="1"/>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11"/>
      <name val="ＭＳ ゴシック"/>
      <family val="3"/>
      <charset val="128"/>
    </font>
    <font>
      <sz val="11"/>
      <color rgb="FFFF0000"/>
      <name val="ＭＳ 明朝"/>
      <family val="1"/>
      <charset val="128"/>
    </font>
    <font>
      <b/>
      <u/>
      <sz val="12"/>
      <color rgb="FFFF0000"/>
      <name val="ＭＳ ゴシック"/>
      <family val="3"/>
      <charset val="128"/>
    </font>
    <font>
      <u/>
      <sz val="10"/>
      <color rgb="FFFF0000"/>
      <name val="ＭＳ 明朝"/>
      <family val="1"/>
      <charset val="128"/>
    </font>
    <font>
      <u/>
      <sz val="10"/>
      <name val="ＭＳ 明朝"/>
      <family val="1"/>
      <charset val="128"/>
    </font>
    <font>
      <u/>
      <sz val="9"/>
      <color rgb="FFFF0000"/>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812">
    <xf numFmtId="0" fontId="0" fillId="0" borderId="0" xfId="0">
      <alignment vertical="center"/>
    </xf>
    <xf numFmtId="0" fontId="5" fillId="0" borderId="0" xfId="1" applyFont="1">
      <alignment vertical="center"/>
    </xf>
    <xf numFmtId="0" fontId="7" fillId="0" borderId="0" xfId="1" applyFont="1">
      <alignment vertical="center"/>
    </xf>
    <xf numFmtId="0" fontId="8" fillId="0" borderId="8" xfId="1" applyFont="1" applyBorder="1" applyAlignment="1">
      <alignment horizontal="center"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8" fillId="0" borderId="0" xfId="1" applyFont="1" applyAlignment="1">
      <alignment horizontal="right"/>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30" fillId="0" borderId="0" xfId="0" applyFont="1" applyAlignment="1">
      <alignment horizontal="justify" vertical="center"/>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10" fillId="0" borderId="12" xfId="2" applyFont="1" applyBorder="1">
      <alignment vertical="center"/>
    </xf>
    <xf numFmtId="0" fontId="6" fillId="0" borderId="1" xfId="1" applyFont="1" applyBorder="1" applyAlignment="1">
      <alignment horizontal="center" vertical="center" wrapText="1"/>
    </xf>
    <xf numFmtId="0" fontId="5" fillId="0" borderId="11" xfId="1" applyFont="1" applyBorder="1" applyAlignment="1">
      <alignment horizontal="center" vertical="center"/>
    </xf>
    <xf numFmtId="0" fontId="12" fillId="0" borderId="5"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10" fillId="0" borderId="12" xfId="3" applyFont="1" applyBorder="1" applyAlignment="1">
      <alignment horizontal="left" vertical="center"/>
    </xf>
    <xf numFmtId="0" fontId="47" fillId="0" borderId="32" xfId="0" applyFont="1" applyBorder="1" applyAlignment="1">
      <alignment horizontal="left" vertical="center" wrapText="1"/>
    </xf>
    <xf numFmtId="0" fontId="5" fillId="0" borderId="32" xfId="0" applyFont="1" applyBorder="1" applyAlignment="1">
      <alignment horizontal="left" vertical="top" wrapText="1"/>
    </xf>
    <xf numFmtId="0" fontId="5" fillId="0" borderId="33" xfId="0" applyFont="1" applyBorder="1" applyAlignment="1">
      <alignment vertical="top" wrapText="1"/>
    </xf>
    <xf numFmtId="0" fontId="47" fillId="0" borderId="33"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6" fillId="0" borderId="9" xfId="0" applyFont="1" applyBorder="1" applyAlignment="1">
      <alignment horizontal="center" vertical="center"/>
    </xf>
    <xf numFmtId="0" fontId="46"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51"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51"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7" fillId="0" borderId="29" xfId="0" applyFont="1" applyBorder="1" applyAlignment="1">
      <alignment horizontal="justify" vertical="center" wrapText="1"/>
    </xf>
    <xf numFmtId="0" fontId="47" fillId="0" borderId="30" xfId="0" applyFont="1" applyBorder="1" applyAlignment="1">
      <alignment horizontal="justify" vertical="center" wrapText="1"/>
    </xf>
    <xf numFmtId="0" fontId="47"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9"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47" fillId="0" borderId="30" xfId="0" applyFont="1" applyBorder="1" applyAlignment="1">
      <alignment horizontal="left" vertical="center" wrapText="1"/>
    </xf>
    <xf numFmtId="0" fontId="47" fillId="0" borderId="31"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3" fillId="4" borderId="1" xfId="0" applyFont="1" applyFill="1" applyBorder="1" applyAlignment="1">
      <alignment horizontal="center" vertical="center"/>
    </xf>
    <xf numFmtId="0" fontId="53" fillId="4" borderId="1" xfId="0" applyFont="1" applyFill="1" applyBorder="1" applyAlignment="1">
      <alignment horizontal="center" vertical="center" shrinkToFit="1"/>
    </xf>
    <xf numFmtId="0" fontId="53" fillId="4" borderId="1" xfId="0" applyFont="1" applyFill="1" applyBorder="1" applyAlignment="1">
      <alignment horizontal="center" vertical="center" wrapText="1"/>
    </xf>
    <xf numFmtId="0" fontId="53" fillId="5" borderId="1" xfId="0" applyFont="1" applyFill="1" applyBorder="1" applyAlignment="1">
      <alignment horizontal="center" vertical="center" wrapText="1"/>
    </xf>
    <xf numFmtId="49" fontId="53" fillId="6" borderId="1" xfId="0" applyNumberFormat="1" applyFont="1" applyFill="1" applyBorder="1" applyAlignment="1">
      <alignment horizontal="center" vertical="center" wrapText="1"/>
    </xf>
    <xf numFmtId="49" fontId="54" fillId="6" borderId="1" xfId="0" applyNumberFormat="1" applyFont="1" applyFill="1" applyBorder="1" applyAlignment="1">
      <alignment horizontal="center" vertical="center" wrapText="1"/>
    </xf>
    <xf numFmtId="0" fontId="53" fillId="6"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56" fillId="7" borderId="1" xfId="0" applyFont="1" applyFill="1" applyBorder="1" applyAlignment="1">
      <alignment horizontal="center" vertical="center"/>
    </xf>
    <xf numFmtId="0" fontId="57" fillId="0" borderId="1" xfId="0" applyFont="1" applyBorder="1" applyAlignment="1">
      <alignment horizontal="center" vertical="center" shrinkToFit="1"/>
    </xf>
    <xf numFmtId="0" fontId="53"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9"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3" fillId="4" borderId="1" xfId="0" applyFont="1" applyFill="1" applyBorder="1" applyAlignment="1" applyProtection="1">
      <alignment horizontal="center" vertical="center"/>
      <protection locked="0"/>
    </xf>
    <xf numFmtId="0" fontId="53"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6" fillId="0" borderId="1" xfId="0" applyFont="1" applyBorder="1" applyAlignment="1" applyProtection="1">
      <alignment horizontal="center" vertical="center"/>
      <protection locked="0"/>
    </xf>
    <xf numFmtId="0" fontId="53"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60" fillId="0" borderId="30" xfId="0" applyFont="1" applyBorder="1" applyAlignment="1">
      <alignment horizontal="justify" vertical="center" wrapText="1"/>
    </xf>
    <xf numFmtId="0" fontId="60"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5" fillId="0" borderId="2" xfId="1" applyFont="1" applyBorder="1" applyAlignment="1">
      <alignment horizontal="center" vertical="center"/>
    </xf>
    <xf numFmtId="0" fontId="12" fillId="0" borderId="0" xfId="4" applyFont="1" applyAlignment="1">
      <alignment horizontal="right" vertical="center"/>
    </xf>
    <xf numFmtId="0" fontId="0" fillId="0" borderId="0" xfId="0" applyAlignment="1">
      <alignment vertical="top"/>
    </xf>
    <xf numFmtId="0" fontId="52"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6"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9"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7" fillId="0" borderId="0" xfId="0" applyNumberFormat="1" applyFont="1" applyAlignment="1">
      <alignment horizontal="right" vertical="center"/>
    </xf>
    <xf numFmtId="0" fontId="49"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7" xfId="4" applyFont="1" applyBorder="1" applyAlignment="1" applyProtection="1">
      <alignment horizontal="center" vertical="center"/>
      <protection locked="0"/>
    </xf>
    <xf numFmtId="0" fontId="9" fillId="0" borderId="110" xfId="4" applyFont="1" applyBorder="1" applyAlignment="1" applyProtection="1">
      <alignment horizontal="center" vertical="center"/>
      <protection locked="0"/>
    </xf>
    <xf numFmtId="0" fontId="5" fillId="0" borderId="111" xfId="4" applyFont="1" applyBorder="1" applyAlignment="1" applyProtection="1">
      <alignment horizontal="center" vertical="center"/>
      <protection locked="0"/>
    </xf>
    <xf numFmtId="0" fontId="5" fillId="0" borderId="114" xfId="4" applyFont="1" applyBorder="1" applyProtection="1">
      <alignment vertical="center"/>
      <protection locked="0"/>
    </xf>
    <xf numFmtId="0" fontId="23" fillId="0" borderId="128" xfId="4" applyFont="1" applyBorder="1" applyProtection="1">
      <alignment vertical="center"/>
      <protection locked="0"/>
    </xf>
    <xf numFmtId="0" fontId="7" fillId="0" borderId="128" xfId="1" applyFont="1" applyBorder="1" applyProtection="1">
      <alignment vertical="center"/>
      <protection locked="0"/>
    </xf>
    <xf numFmtId="0" fontId="51" fillId="0" borderId="128"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8" fillId="0" borderId="32" xfId="0" applyFont="1" applyBorder="1" applyAlignment="1">
      <alignment horizontal="justify" vertical="center" wrapText="1"/>
    </xf>
    <xf numFmtId="0" fontId="47"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7" fillId="0" borderId="33" xfId="0" applyFont="1" applyBorder="1" applyAlignment="1">
      <alignment horizontal="justify" vertical="center" wrapText="1"/>
    </xf>
    <xf numFmtId="0" fontId="62"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4" fillId="0" borderId="13" xfId="0" applyFont="1" applyBorder="1">
      <alignment vertical="center"/>
    </xf>
    <xf numFmtId="0" fontId="64" fillId="0" borderId="0" xfId="0" applyFont="1" applyAlignment="1">
      <alignment horizontal="left" vertical="center" indent="1"/>
    </xf>
    <xf numFmtId="0" fontId="31" fillId="0" borderId="13" xfId="0" applyFont="1" applyBorder="1">
      <alignment vertical="center"/>
    </xf>
    <xf numFmtId="0" fontId="0" fillId="11" borderId="1" xfId="0" applyFill="1" applyBorder="1">
      <alignment vertical="center"/>
    </xf>
    <xf numFmtId="0" fontId="0" fillId="0" borderId="0" xfId="0" quotePrefix="1" applyAlignment="1">
      <alignment horizontal="right" vertical="center"/>
    </xf>
    <xf numFmtId="0" fontId="32" fillId="0" borderId="5" xfId="1" applyFont="1" applyBorder="1" applyAlignment="1">
      <alignment vertical="center" wrapText="1"/>
    </xf>
    <xf numFmtId="0" fontId="32" fillId="0" borderId="6" xfId="1" applyFont="1" applyBorder="1" applyAlignment="1">
      <alignment vertical="center" wrapText="1"/>
    </xf>
    <xf numFmtId="0" fontId="32" fillId="0" borderId="0" xfId="1" applyFont="1" applyAlignment="1">
      <alignment vertical="center" wrapText="1"/>
    </xf>
    <xf numFmtId="0" fontId="32" fillId="0" borderId="12" xfId="1" applyFont="1" applyBorder="1" applyAlignment="1">
      <alignment vertical="center" wrapText="1"/>
    </xf>
    <xf numFmtId="0" fontId="10" fillId="0" borderId="0" xfId="3" applyFont="1" applyAlignment="1">
      <alignment horizontal="left" vertical="center"/>
    </xf>
    <xf numFmtId="0" fontId="10" fillId="0" borderId="0" xfId="3" applyFont="1">
      <alignment vertical="center"/>
    </xf>
    <xf numFmtId="0" fontId="10" fillId="0" borderId="0" xfId="2" applyFont="1" applyAlignment="1">
      <alignment horizontal="right" vertical="center"/>
    </xf>
    <xf numFmtId="0" fontId="10" fillId="0" borderId="0" xfId="2" applyFont="1">
      <alignment vertical="center"/>
    </xf>
    <xf numFmtId="0" fontId="10" fillId="0" borderId="5" xfId="1" applyFont="1" applyBorder="1" applyAlignment="1">
      <alignment horizontal="left" vertical="center"/>
    </xf>
    <xf numFmtId="0" fontId="0" fillId="0" borderId="7" xfId="0" applyBorder="1" applyAlignment="1">
      <alignment horizontal="righ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10" fillId="0" borderId="4" xfId="1" applyFont="1" applyBorder="1" applyAlignment="1">
      <alignment horizontal="right" vertical="center" wrapText="1"/>
    </xf>
    <xf numFmtId="0" fontId="6" fillId="0" borderId="4" xfId="1" applyFont="1" applyBorder="1" applyAlignment="1">
      <alignment horizontal="right" vertical="center" wrapText="1"/>
    </xf>
    <xf numFmtId="0" fontId="32" fillId="0" borderId="4" xfId="1" applyFont="1" applyBorder="1" applyAlignment="1">
      <alignment vertical="center" wrapText="1"/>
    </xf>
    <xf numFmtId="0" fontId="6" fillId="0" borderId="7" xfId="1" applyFont="1" applyBorder="1" applyAlignment="1">
      <alignment horizontal="right" vertical="center" wrapText="1"/>
    </xf>
    <xf numFmtId="0" fontId="5" fillId="0" borderId="134" xfId="1" applyFont="1" applyBorder="1" applyAlignment="1">
      <alignment horizontal="right" vertical="center"/>
    </xf>
    <xf numFmtId="0" fontId="52" fillId="0" borderId="135" xfId="1" applyFont="1" applyBorder="1">
      <alignment vertical="center"/>
    </xf>
    <xf numFmtId="0" fontId="0" fillId="0" borderId="1" xfId="0" applyBorder="1" applyAlignment="1">
      <alignment horizontal="left" vertical="center"/>
    </xf>
    <xf numFmtId="0" fontId="72" fillId="0" borderId="0" xfId="1" applyFont="1" applyAlignment="1">
      <alignment horizontal="left" vertical="center" wrapText="1"/>
    </xf>
    <xf numFmtId="0" fontId="60" fillId="0" borderId="32" xfId="0" applyFont="1" applyBorder="1" applyAlignment="1">
      <alignment horizontal="justify" vertical="center" wrapText="1"/>
    </xf>
    <xf numFmtId="0" fontId="28" fillId="0" borderId="49"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6" fillId="0" borderId="0" xfId="0" applyFont="1" applyAlignment="1">
      <alignment horizontal="left" vertical="center" indent="1"/>
    </xf>
    <xf numFmtId="0" fontId="0" fillId="10" borderId="1" xfId="0" applyFill="1" applyBorder="1">
      <alignment vertical="center"/>
    </xf>
    <xf numFmtId="0" fontId="0" fillId="10"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0" fillId="0" borderId="0" xfId="0" applyAlignment="1">
      <alignment horizontal="right" vertical="center"/>
    </xf>
    <xf numFmtId="0" fontId="0" fillId="11" borderId="0" xfId="0" applyFill="1">
      <alignment vertical="center"/>
    </xf>
    <xf numFmtId="181" fontId="67" fillId="11" borderId="0" xfId="0" applyNumberFormat="1" applyFont="1" applyFill="1" applyAlignment="1">
      <alignment horizontal="center" vertical="center"/>
    </xf>
    <xf numFmtId="0" fontId="67" fillId="11" borderId="0" xfId="0" quotePrefix="1" applyFont="1" applyFill="1" applyAlignment="1">
      <alignment horizontal="left" vertical="center" indent="1"/>
    </xf>
    <xf numFmtId="0" fontId="10" fillId="0" borderId="0" xfId="1" applyFont="1" applyAlignment="1">
      <alignment horizontal="justify" vertical="center"/>
    </xf>
    <xf numFmtId="0" fontId="10" fillId="0" borderId="12" xfId="6" applyFont="1" applyBorder="1">
      <alignment vertical="center"/>
    </xf>
    <xf numFmtId="0" fontId="10" fillId="0" borderId="0" xfId="1" applyFont="1" applyAlignment="1">
      <alignment horizontal="left" vertical="center" wrapText="1"/>
    </xf>
    <xf numFmtId="0" fontId="10" fillId="0" borderId="0" xfId="0" applyFont="1">
      <alignment vertical="center"/>
    </xf>
    <xf numFmtId="0" fontId="77" fillId="0" borderId="0" xfId="1" applyFont="1" applyAlignment="1">
      <alignment horizontal="justify" vertical="center" wrapText="1"/>
    </xf>
    <xf numFmtId="0" fontId="77" fillId="0" borderId="13" xfId="1" applyFont="1" applyBorder="1" applyAlignment="1">
      <alignment horizontal="justify" vertical="center" wrapText="1"/>
    </xf>
    <xf numFmtId="0" fontId="77" fillId="0" borderId="0" xfId="1" applyFont="1" applyAlignment="1">
      <alignment vertical="center" wrapText="1"/>
    </xf>
    <xf numFmtId="0" fontId="77" fillId="0" borderId="13" xfId="1" applyFont="1" applyBorder="1" applyAlignment="1">
      <alignment vertical="center" wrapText="1"/>
    </xf>
    <xf numFmtId="0" fontId="46" fillId="11" borderId="0" xfId="0" applyFont="1" applyFill="1" applyAlignment="1">
      <alignment horizontal="center" vertical="center"/>
    </xf>
    <xf numFmtId="40" fontId="5" fillId="0" borderId="2" xfId="8" applyNumberFormat="1" applyFont="1" applyBorder="1" applyAlignment="1">
      <alignment horizontal="center" vertical="center"/>
    </xf>
    <xf numFmtId="0" fontId="13" fillId="0" borderId="90" xfId="1" applyFont="1" applyBorder="1">
      <alignment vertical="center"/>
    </xf>
    <xf numFmtId="0" fontId="13" fillId="0" borderId="93" xfId="1" applyFont="1" applyBorder="1">
      <alignment vertical="center"/>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80" fillId="0" borderId="32" xfId="0" applyFont="1" applyBorder="1" applyAlignment="1">
      <alignment horizontal="justify" vertical="center" wrapText="1"/>
    </xf>
    <xf numFmtId="0" fontId="5" fillId="0" borderId="36"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73" fillId="12" borderId="136" xfId="0" applyFont="1" applyFill="1" applyBorder="1" applyAlignment="1">
      <alignment horizontal="center" vertical="center" wrapText="1"/>
    </xf>
    <xf numFmtId="0" fontId="73" fillId="12"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6" fillId="0" borderId="18" xfId="0" applyFont="1" applyBorder="1" applyAlignment="1">
      <alignment horizontal="center" vertical="center"/>
    </xf>
    <xf numFmtId="0" fontId="76" fillId="0" borderId="2" xfId="0" applyFont="1" applyBorder="1" applyAlignment="1">
      <alignment horizontal="center" vertical="center"/>
    </xf>
    <xf numFmtId="0" fontId="76" fillId="0" borderId="3" xfId="0" applyFont="1" applyBorder="1" applyAlignment="1">
      <alignment horizontal="center" vertical="center"/>
    </xf>
    <xf numFmtId="0" fontId="6" fillId="0" borderId="1" xfId="1" applyFont="1" applyBorder="1" applyAlignment="1">
      <alignment horizontal="center" vertical="center" wrapText="1"/>
    </xf>
    <xf numFmtId="0" fontId="44"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5"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2" fillId="0" borderId="83" xfId="4" applyFont="1" applyBorder="1">
      <alignment vertical="center"/>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9" fillId="0" borderId="18" xfId="1" applyFont="1" applyBorder="1" applyAlignment="1">
      <alignment horizontal="right" vertical="center" wrapText="1"/>
    </xf>
    <xf numFmtId="0" fontId="9" fillId="0" borderId="2" xfId="1" applyFont="1" applyBorder="1" applyAlignment="1">
      <alignment horizontal="right" vertical="center" wrapText="1"/>
    </xf>
    <xf numFmtId="0" fontId="9" fillId="0" borderId="3" xfId="1" applyFont="1" applyBorder="1" applyAlignment="1">
      <alignment horizontal="right" vertical="center" wrapText="1"/>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5" fillId="0" borderId="18" xfId="1" applyFont="1" applyBorder="1" applyAlignment="1">
      <alignment horizontal="right" vertical="center"/>
    </xf>
    <xf numFmtId="0" fontId="5" fillId="0" borderId="2" xfId="1" applyFont="1" applyBorder="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8" xfId="1" applyFont="1" applyBorder="1" applyAlignment="1">
      <alignment horizontal="left" vertical="center" wrapText="1" indent="1"/>
    </xf>
    <xf numFmtId="0" fontId="5" fillId="0" borderId="3" xfId="1" applyFont="1" applyBorder="1" applyAlignment="1">
      <alignment horizontal="left" vertical="center" wrapText="1" indent="1"/>
    </xf>
    <xf numFmtId="0" fontId="12" fillId="0" borderId="5" xfId="4" applyFont="1" applyBorder="1">
      <alignment vertical="center"/>
    </xf>
    <xf numFmtId="0" fontId="12" fillId="0" borderId="6" xfId="4"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0" xfId="1" applyFont="1" applyBorder="1" applyAlignment="1">
      <alignment horizontal="center" vertical="center" wrapText="1"/>
    </xf>
    <xf numFmtId="0" fontId="5" fillId="0" borderId="8" xfId="1" applyFont="1" applyBorder="1" applyAlignment="1">
      <alignment horizontal="center" vertical="center"/>
    </xf>
    <xf numFmtId="0" fontId="13" fillId="0" borderId="100" xfId="1" applyFont="1" applyBorder="1">
      <alignment vertical="center"/>
    </xf>
    <xf numFmtId="0" fontId="13" fillId="0" borderId="85" xfId="1" applyFont="1" applyBorder="1">
      <alignment vertical="center"/>
    </xf>
    <xf numFmtId="0" fontId="13" fillId="0" borderId="98"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40" fontId="5" fillId="0" borderId="2" xfId="8" applyNumberFormat="1" applyFont="1" applyBorder="1" applyAlignment="1">
      <alignment horizontal="center" vertical="center"/>
    </xf>
    <xf numFmtId="0" fontId="21" fillId="0" borderId="0" xfId="1" applyFont="1">
      <alignment vertical="center"/>
    </xf>
    <xf numFmtId="0" fontId="21" fillId="0" borderId="13" xfId="1" applyFont="1" applyBorder="1">
      <alignment vertical="center"/>
    </xf>
    <xf numFmtId="0" fontId="5" fillId="0" borderId="0" xfId="1" applyFont="1">
      <alignment vertical="center"/>
    </xf>
    <xf numFmtId="0" fontId="5" fillId="0" borderId="13" xfId="1" applyFont="1" applyBorder="1">
      <alignment vertical="center"/>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4" fillId="0" borderId="18" xfId="1" applyNumberFormat="1" applyFont="1" applyBorder="1" applyAlignment="1">
      <alignment horizontal="center" vertical="center" wrapText="1"/>
    </xf>
    <xf numFmtId="176" fontId="74" fillId="0" borderId="3" xfId="1" applyNumberFormat="1" applyFont="1" applyBorder="1" applyAlignment="1">
      <alignment horizontal="center" vertical="center" wrapText="1"/>
    </xf>
    <xf numFmtId="0" fontId="52" fillId="0" borderId="18" xfId="1" applyFont="1" applyBorder="1" applyAlignment="1">
      <alignment horizontal="center" vertical="top" wrapText="1"/>
    </xf>
    <xf numFmtId="0" fontId="52" fillId="0" borderId="3" xfId="1" applyFont="1" applyBorder="1" applyAlignment="1">
      <alignment horizontal="center" vertical="top" wrapText="1"/>
    </xf>
    <xf numFmtId="0" fontId="5" fillId="0" borderId="3" xfId="1" applyFont="1" applyBorder="1" applyAlignment="1">
      <alignment horizontal="righ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55" fontId="5" fillId="0" borderId="18" xfId="1" applyNumberFormat="1" applyFont="1" applyBorder="1" applyAlignment="1">
      <alignment horizontal="center" vertical="center"/>
    </xf>
    <xf numFmtId="55" fontId="5" fillId="0" borderId="2" xfId="1" applyNumberFormat="1" applyFont="1" applyBorder="1" applyAlignment="1">
      <alignment horizontal="center" vertical="center"/>
    </xf>
    <xf numFmtId="55" fontId="5" fillId="0" borderId="3" xfId="1" applyNumberFormat="1" applyFont="1" applyBorder="1" applyAlignment="1">
      <alignment horizontal="center" vertical="center"/>
    </xf>
    <xf numFmtId="0" fontId="5" fillId="0" borderId="1" xfId="1" applyFont="1" applyBorder="1" applyAlignment="1">
      <alignment horizontal="left" vertical="center" wrapTex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9" fillId="0" borderId="21" xfId="4" applyFont="1" applyBorder="1" applyProtection="1">
      <alignment vertical="center"/>
      <protection locked="0"/>
    </xf>
    <xf numFmtId="0" fontId="9" fillId="0" borderId="22" xfId="4" applyFont="1" applyBorder="1" applyProtection="1">
      <alignment vertical="center"/>
      <protection locked="0"/>
    </xf>
    <xf numFmtId="0" fontId="5" fillId="0" borderId="23" xfId="4" applyFont="1" applyBorder="1" applyProtection="1">
      <alignment vertical="center"/>
      <protection locked="0"/>
    </xf>
    <xf numFmtId="0" fontId="5" fillId="0" borderId="19" xfId="4" applyFont="1" applyBorder="1" applyProtection="1">
      <alignment vertical="center"/>
      <protection locked="0"/>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5"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5" fillId="9" borderId="17" xfId="4" applyFont="1" applyFill="1" applyBorder="1" applyProtection="1">
      <alignment vertical="center"/>
      <protection locked="0"/>
    </xf>
    <xf numFmtId="0" fontId="9" fillId="0" borderId="20" xfId="4" applyFont="1" applyBorder="1" applyProtection="1">
      <alignment vertical="center"/>
      <protection locked="0"/>
    </xf>
    <xf numFmtId="0" fontId="5" fillId="0" borderId="41"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5" fillId="0" borderId="115" xfId="4" applyFont="1" applyBorder="1" applyProtection="1">
      <alignment vertical="center"/>
      <protection locked="0"/>
    </xf>
    <xf numFmtId="0" fontId="6" fillId="0" borderId="0" xfId="4" applyFont="1" applyProtection="1">
      <alignment vertical="center"/>
      <protection locked="0"/>
    </xf>
    <xf numFmtId="0" fontId="5" fillId="0" borderId="117"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45"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 fillId="0" borderId="116" xfId="4" applyFont="1" applyBorder="1" applyProtection="1">
      <alignment vertical="center"/>
      <protection locked="0"/>
    </xf>
    <xf numFmtId="0" fontId="7" fillId="0" borderId="52" xfId="4" applyFont="1" applyBorder="1" applyAlignment="1" applyProtection="1">
      <alignment vertical="center" textRotation="255"/>
      <protection locked="0"/>
    </xf>
    <xf numFmtId="0" fontId="9" fillId="0" borderId="108" xfId="4" applyFont="1" applyBorder="1" applyProtection="1">
      <alignment vertical="center"/>
      <protection locked="0"/>
    </xf>
    <xf numFmtId="0" fontId="9" fillId="0" borderId="109" xfId="4" applyFont="1" applyBorder="1" applyProtection="1">
      <alignment vertical="center"/>
      <protection locked="0"/>
    </xf>
    <xf numFmtId="0" fontId="9" fillId="0" borderId="127" xfId="4" applyFont="1" applyBorder="1" applyProtection="1">
      <alignment vertical="center"/>
      <protection locked="0"/>
    </xf>
    <xf numFmtId="0" fontId="9" fillId="0" borderId="114" xfId="4" applyFont="1" applyBorder="1" applyProtection="1">
      <alignment vertical="center"/>
      <protection locked="0"/>
    </xf>
    <xf numFmtId="0" fontId="5" fillId="0" borderId="72"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7" fillId="0" borderId="51"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6" fillId="0" borderId="87" xfId="4" applyFont="1" applyBorder="1" applyAlignment="1" applyProtection="1">
      <alignment horizontal="center" vertical="top"/>
      <protection locked="0"/>
    </xf>
    <xf numFmtId="0" fontId="5" fillId="2" borderId="120"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1" xfId="4" applyFont="1" applyFill="1" applyBorder="1" applyAlignment="1">
      <alignment horizontal="left" vertical="center"/>
    </xf>
    <xf numFmtId="0" fontId="5" fillId="2" borderId="122" xfId="4" applyFont="1" applyFill="1" applyBorder="1" applyAlignment="1" applyProtection="1">
      <alignment horizontal="center" vertical="center"/>
      <protection locked="0"/>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lignment horizontal="left" vertical="center"/>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19"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4" xfId="4" applyFont="1" applyFill="1" applyBorder="1" applyAlignment="1">
      <alignment horizontal="left" vertical="center"/>
    </xf>
    <xf numFmtId="0" fontId="63" fillId="2" borderId="77" xfId="4" applyFont="1" applyFill="1" applyBorder="1" applyAlignment="1" applyProtection="1">
      <alignment horizontal="center" vertical="center" shrinkToFit="1"/>
      <protection locked="0"/>
    </xf>
    <xf numFmtId="0" fontId="63" fillId="2" borderId="38" xfId="4" applyFont="1" applyFill="1" applyBorder="1" applyAlignment="1" applyProtection="1">
      <alignment horizontal="center" vertical="center" shrinkToFit="1"/>
      <protection locked="0"/>
    </xf>
    <xf numFmtId="0" fontId="51" fillId="2" borderId="118" xfId="4" applyFont="1" applyFill="1" applyBorder="1" applyAlignment="1" applyProtection="1">
      <alignment horizontal="center" vertical="center"/>
      <protection locked="0"/>
    </xf>
    <xf numFmtId="0" fontId="51" fillId="2" borderId="55" xfId="4" applyFont="1" applyFill="1" applyBorder="1" applyAlignment="1" applyProtection="1">
      <alignment horizontal="center" vertical="center"/>
      <protection locked="0"/>
    </xf>
    <xf numFmtId="0" fontId="5" fillId="0" borderId="117"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0" xfId="4" applyFont="1" applyBorder="1" applyProtection="1">
      <alignment vertical="center"/>
      <protection locked="0"/>
    </xf>
    <xf numFmtId="0" fontId="9" fillId="0" borderId="112" xfId="4" applyFont="1" applyBorder="1" applyProtection="1">
      <alignment vertical="center"/>
      <protection locked="0"/>
    </xf>
    <xf numFmtId="0" fontId="5" fillId="9" borderId="113" xfId="4" applyFont="1" applyFill="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5"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19"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4" xfId="4" applyFont="1" applyFill="1" applyBorder="1">
      <alignment vertical="center"/>
    </xf>
    <xf numFmtId="0" fontId="5" fillId="2" borderId="120"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1" xfId="4" applyFont="1" applyFill="1" applyBorder="1">
      <alignment vertical="center"/>
    </xf>
    <xf numFmtId="0" fontId="51" fillId="2" borderId="40" xfId="4" applyFont="1" applyFill="1" applyBorder="1" applyAlignment="1" applyProtection="1">
      <alignment horizontal="center" vertical="center"/>
      <protection locked="0"/>
    </xf>
    <xf numFmtId="0" fontId="51" fillId="2" borderId="1" xfId="4" applyFont="1" applyFill="1" applyBorder="1" applyAlignment="1" applyProtection="1">
      <alignment horizontal="center" vertical="center"/>
      <protection locked="0"/>
    </xf>
    <xf numFmtId="0" fontId="63" fillId="2" borderId="1" xfId="4" applyFont="1" applyFill="1" applyBorder="1" applyAlignment="1" applyProtection="1">
      <alignment horizontal="center" vertical="center" shrinkToFit="1"/>
      <protection locked="0"/>
    </xf>
    <xf numFmtId="0" fontId="63" fillId="2" borderId="39" xfId="4" applyFont="1" applyFill="1" applyBorder="1" applyAlignment="1" applyProtection="1">
      <alignment horizontal="center" vertical="center" shrinkToFit="1"/>
      <protection locked="0"/>
    </xf>
    <xf numFmtId="0" fontId="5" fillId="2" borderId="12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0" xfId="4" applyFont="1" applyFill="1" applyBorder="1">
      <alignment vertical="center"/>
    </xf>
    <xf numFmtId="0" fontId="7" fillId="2" borderId="51" xfId="4" applyFont="1" applyFill="1" applyBorder="1" applyAlignment="1">
      <alignment horizontal="center" vertical="center" textRotation="255"/>
    </xf>
    <xf numFmtId="0" fontId="7" fillId="2" borderId="52"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51" fillId="2" borderId="131" xfId="4" applyFont="1" applyFill="1" applyBorder="1" applyAlignment="1" applyProtection="1">
      <alignment horizontal="center" vertical="center"/>
      <protection locked="0"/>
    </xf>
    <xf numFmtId="0" fontId="51" fillId="2" borderId="77" xfId="4" applyFont="1" applyFill="1" applyBorder="1" applyAlignment="1" applyProtection="1">
      <alignment horizontal="center" vertical="center"/>
      <protection locked="0"/>
    </xf>
    <xf numFmtId="0" fontId="5" fillId="2" borderId="122" xfId="4" applyFont="1" applyFill="1" applyBorder="1" applyAlignment="1">
      <alignment horizontal="center" vertical="center"/>
    </xf>
    <xf numFmtId="0" fontId="5" fillId="2" borderId="123" xfId="4" applyFont="1" applyFill="1" applyBorder="1" applyAlignment="1">
      <alignment horizontal="center" vertical="center"/>
    </xf>
    <xf numFmtId="0" fontId="5" fillId="2" borderId="124" xfId="4" applyFont="1" applyFill="1" applyBorder="1">
      <alignment vertical="center"/>
    </xf>
    <xf numFmtId="0" fontId="5" fillId="2" borderId="125" xfId="4" applyFont="1" applyFill="1" applyBorder="1">
      <alignment vertical="center"/>
    </xf>
    <xf numFmtId="0" fontId="5" fillId="2" borderId="126" xfId="4" applyFont="1" applyFill="1" applyBorder="1">
      <alignment vertical="center"/>
    </xf>
    <xf numFmtId="0" fontId="5" fillId="0" borderId="19" xfId="4" applyFont="1" applyBorder="1" applyAlignment="1" applyProtection="1">
      <alignment horizontal="left" vertical="center" indent="1"/>
      <protection locked="0"/>
    </xf>
    <xf numFmtId="0" fontId="5" fillId="0" borderId="23" xfId="4" applyFont="1" applyBorder="1" applyAlignment="1" applyProtection="1">
      <alignment horizontal="left" vertical="center"/>
      <protection locked="0"/>
    </xf>
    <xf numFmtId="0" fontId="5" fillId="0" borderId="19" xfId="4" applyFont="1" applyBorder="1" applyAlignment="1" applyProtection="1">
      <alignment horizontal="left" vertical="center"/>
      <protection locked="0"/>
    </xf>
    <xf numFmtId="0" fontId="5" fillId="0" borderId="43" xfId="4" applyFont="1" applyBorder="1" applyAlignment="1" applyProtection="1">
      <alignment horizontal="center" vertical="center"/>
      <protection locked="0"/>
    </xf>
    <xf numFmtId="0" fontId="51" fillId="2" borderId="18" xfId="4" applyFont="1" applyFill="1" applyBorder="1" applyAlignment="1" applyProtection="1">
      <alignment horizontal="center" vertical="center"/>
      <protection locked="0"/>
    </xf>
    <xf numFmtId="0" fontId="51" fillId="2" borderId="3" xfId="4" applyFont="1" applyFill="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5" fillId="2" borderId="67" xfId="4" applyFont="1" applyFill="1" applyBorder="1">
      <alignment vertical="center"/>
    </xf>
    <xf numFmtId="0" fontId="7" fillId="0" borderId="106"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9" borderId="41" xfId="4" applyFont="1" applyFill="1" applyBorder="1" applyAlignment="1" applyProtection="1">
      <alignment horizontal="left" vertical="center"/>
      <protection locked="0"/>
    </xf>
    <xf numFmtId="0" fontId="5" fillId="9" borderId="23" xfId="4" applyFont="1" applyFill="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2" borderId="26" xfId="4" applyFont="1" applyFill="1" applyBorder="1">
      <alignment vertical="center"/>
    </xf>
    <xf numFmtId="0" fontId="7" fillId="0" borderId="106"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9" fillId="0" borderId="107" xfId="4" applyFont="1" applyBorder="1" applyProtection="1">
      <alignment vertical="center"/>
      <protection locked="0"/>
    </xf>
    <xf numFmtId="0" fontId="45" fillId="0" borderId="8" xfId="4" applyFont="1" applyBorder="1" applyAlignment="1" applyProtection="1">
      <alignment horizontal="center" vertical="center" wrapText="1"/>
      <protection locked="0"/>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pplyAlignment="1">
      <alignment horizontal="left" vertical="center"/>
    </xf>
    <xf numFmtId="0" fontId="5" fillId="2" borderId="65" xfId="4" applyFont="1" applyFill="1" applyBorder="1" applyAlignment="1">
      <alignment horizontal="center" vertical="center"/>
    </xf>
    <xf numFmtId="0" fontId="7" fillId="2" borderId="106"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7" fillId="2" borderId="11" xfId="4" applyFont="1" applyFill="1" applyBorder="1" applyAlignment="1">
      <alignment horizontal="center" vertical="center" textRotation="255"/>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9" fillId="0" borderId="12" xfId="1" applyFont="1" applyBorder="1" applyAlignment="1">
      <alignment horizontal="justify" vertical="center" wrapText="1"/>
    </xf>
    <xf numFmtId="0" fontId="9" fillId="0" borderId="0" xfId="1" applyFont="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2" xfId="1" applyFont="1" applyBorder="1" applyAlignment="1">
      <alignment wrapText="1"/>
    </xf>
    <xf numFmtId="0" fontId="10" fillId="0" borderId="0" xfId="1" applyFont="1" applyAlignment="1">
      <alignment wrapText="1"/>
    </xf>
    <xf numFmtId="0" fontId="10" fillId="0" borderId="12" xfId="1" applyFont="1" applyBorder="1" applyAlignment="1">
      <alignment horizontal="justify" vertical="center" wrapText="1"/>
    </xf>
    <xf numFmtId="0" fontId="77" fillId="0" borderId="12" xfId="6" applyFont="1" applyBorder="1">
      <alignment vertical="center"/>
    </xf>
    <xf numFmtId="0" fontId="77" fillId="0" borderId="0" xfId="6" applyFont="1">
      <alignment vertical="center"/>
    </xf>
    <xf numFmtId="0" fontId="77" fillId="0" borderId="13" xfId="6" applyFont="1" applyBorder="1">
      <alignment vertical="center"/>
    </xf>
    <xf numFmtId="0" fontId="77" fillId="0" borderId="0" xfId="1" applyFont="1" applyAlignment="1">
      <alignment horizontal="justify" vertical="center" wrapText="1"/>
    </xf>
    <xf numFmtId="0" fontId="32" fillId="0" borderId="4" xfId="1" applyFont="1" applyBorder="1" applyAlignment="1">
      <alignment horizontal="left" vertical="center" wrapText="1"/>
    </xf>
    <xf numFmtId="0" fontId="32" fillId="0" borderId="5" xfId="1" applyFont="1" applyBorder="1" applyAlignment="1">
      <alignment horizontal="left" vertical="center" wrapText="1"/>
    </xf>
    <xf numFmtId="55" fontId="72" fillId="0" borderId="0" xfId="1" applyNumberFormat="1" applyFont="1" applyAlignment="1">
      <alignment horizontal="left" vertical="center" wrapText="1"/>
    </xf>
    <xf numFmtId="55" fontId="72" fillId="0" borderId="13" xfId="1" applyNumberFormat="1" applyFont="1" applyBorder="1" applyAlignment="1">
      <alignment horizontal="left" vertical="center" wrapText="1"/>
    </xf>
    <xf numFmtId="0" fontId="32" fillId="0" borderId="0" xfId="1" applyFont="1" applyAlignment="1">
      <alignment vertical="center" wrapText="1"/>
    </xf>
    <xf numFmtId="0" fontId="72" fillId="0" borderId="0" xfId="1" applyFont="1" applyAlignment="1">
      <alignment vertical="center" wrapText="1"/>
    </xf>
    <xf numFmtId="0" fontId="72" fillId="0" borderId="13" xfId="1" applyFont="1" applyBorder="1" applyAlignment="1">
      <alignment vertical="center" wrapText="1"/>
    </xf>
    <xf numFmtId="0" fontId="32" fillId="0" borderId="5" xfId="1" applyFont="1" applyBorder="1" applyAlignment="1">
      <alignment vertical="center" wrapText="1"/>
    </xf>
    <xf numFmtId="0" fontId="32" fillId="0" borderId="6" xfId="1" applyFont="1" applyBorder="1" applyAlignment="1">
      <alignment vertical="center" wrapText="1"/>
    </xf>
    <xf numFmtId="0" fontId="0" fillId="0" borderId="0" xfId="0" quotePrefix="1" applyAlignment="1">
      <alignment horizontal="right" vertical="center"/>
    </xf>
    <xf numFmtId="0" fontId="32" fillId="0" borderId="18" xfId="1" applyFont="1" applyBorder="1" applyAlignment="1">
      <alignment vertical="center" wrapText="1"/>
    </xf>
    <xf numFmtId="0" fontId="32" fillId="0" borderId="2" xfId="1" applyFont="1" applyBorder="1" applyAlignment="1">
      <alignment vertical="center" wrapText="1"/>
    </xf>
    <xf numFmtId="0" fontId="32" fillId="0" borderId="3" xfId="1" applyFont="1" applyBorder="1" applyAlignment="1">
      <alignment vertical="center" wrapText="1"/>
    </xf>
    <xf numFmtId="0" fontId="64" fillId="0" borderId="7" xfId="0" applyFont="1" applyBorder="1">
      <alignment vertical="center"/>
    </xf>
    <xf numFmtId="0" fontId="64" fillId="0" borderId="9" xfId="0" applyFont="1" applyBorder="1">
      <alignment vertical="center"/>
    </xf>
    <xf numFmtId="0" fontId="64" fillId="0" borderId="14" xfId="0" applyFont="1" applyBorder="1">
      <alignment vertical="center"/>
    </xf>
    <xf numFmtId="0" fontId="64" fillId="0" borderId="18" xfId="0" applyFont="1" applyBorder="1" applyAlignment="1">
      <alignment horizontal="left" vertical="center" indent="1"/>
    </xf>
    <xf numFmtId="0" fontId="64" fillId="0" borderId="2" xfId="0" applyFont="1" applyBorder="1" applyAlignment="1">
      <alignment horizontal="left" vertical="center" indent="1"/>
    </xf>
    <xf numFmtId="0" fontId="64" fillId="0" borderId="3" xfId="0" applyFont="1" applyBorder="1" applyAlignment="1">
      <alignment horizontal="left" vertical="center" indent="1"/>
    </xf>
    <xf numFmtId="0" fontId="10" fillId="0" borderId="0" xfId="1" applyFont="1" applyAlignment="1">
      <alignment horizontal="justify" vertical="center"/>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2"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5" xfId="1" applyFont="1" applyBorder="1" applyAlignment="1">
      <alignment horizontal="justify" vertical="center" wrapText="1"/>
    </xf>
    <xf numFmtId="0" fontId="10" fillId="0" borderId="6" xfId="1" applyFont="1" applyBorder="1" applyAlignment="1">
      <alignment horizontal="justify" vertical="center" wrapText="1"/>
    </xf>
    <xf numFmtId="176" fontId="45" fillId="0" borderId="18" xfId="1" applyNumberFormat="1" applyFont="1" applyBorder="1" applyAlignment="1">
      <alignment horizontal="center" vertical="center" wrapText="1"/>
    </xf>
    <xf numFmtId="176" fontId="45" fillId="0" borderId="3" xfId="1" applyNumberFormat="1" applyFont="1" applyBorder="1" applyAlignment="1">
      <alignment horizontal="center" vertical="center" wrapText="1"/>
    </xf>
    <xf numFmtId="0" fontId="11" fillId="0" borderId="62" xfId="1" applyFont="1" applyBorder="1" applyAlignment="1">
      <alignment horizontal="justify" vertical="center" wrapText="1"/>
    </xf>
    <xf numFmtId="0" fontId="11" fillId="0" borderId="133"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5" fillId="0" borderId="1" xfId="1" applyFont="1" applyBorder="1" applyAlignment="1">
      <alignment horizontal="center" vertical="center"/>
    </xf>
    <xf numFmtId="0" fontId="9" fillId="0" borderId="0" xfId="0" applyFont="1">
      <alignmen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9" xfId="1" applyFont="1" applyBorder="1" applyAlignment="1">
      <alignment horizontal="right" vertical="center"/>
    </xf>
    <xf numFmtId="0" fontId="32" fillId="0" borderId="7" xfId="1" applyFont="1" applyBorder="1" applyAlignment="1">
      <alignment horizontal="left" vertical="center" wrapText="1" indent="1"/>
    </xf>
    <xf numFmtId="0" fontId="32" fillId="0" borderId="9" xfId="1" applyFont="1" applyBorder="1" applyAlignment="1">
      <alignment horizontal="left" vertical="center" wrapText="1" indent="1"/>
    </xf>
    <xf numFmtId="0" fontId="32" fillId="0" borderId="14" xfId="1" applyFont="1" applyBorder="1" applyAlignment="1">
      <alignment horizontal="left" vertical="center" wrapText="1" indent="1"/>
    </xf>
    <xf numFmtId="0" fontId="77" fillId="0" borderId="12" xfId="1" applyFont="1" applyBorder="1" applyAlignment="1">
      <alignment horizontal="justify" vertical="center" wrapText="1"/>
    </xf>
    <xf numFmtId="0" fontId="77" fillId="0" borderId="13" xfId="1" applyFont="1" applyBorder="1" applyAlignment="1">
      <alignment horizontal="justify" vertical="center" wrapText="1"/>
    </xf>
    <xf numFmtId="0" fontId="50" fillId="0" borderId="0" xfId="0" applyFont="1">
      <alignment vertical="center"/>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9" fillId="0" borderId="0" xfId="0" applyFont="1" applyAlignment="1">
      <alignment vertical="center" wrapText="1"/>
    </xf>
    <xf numFmtId="0" fontId="19" fillId="0" borderId="8"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9" fillId="0" borderId="8" xfId="4" applyFont="1" applyBorder="1" applyAlignment="1">
      <alignment horizontal="center" vertical="top" wrapText="1"/>
    </xf>
    <xf numFmtId="0" fontId="24" fillId="0" borderId="13" xfId="5" applyFont="1" applyBorder="1" applyAlignment="1">
      <alignment horizontal="center" vertical="center"/>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1" xfId="4" applyFont="1" applyBorder="1" applyAlignment="1">
      <alignment horizontal="left"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0" fillId="11" borderId="128" xfId="0" applyFill="1" applyBorder="1">
      <alignment vertical="center"/>
    </xf>
    <xf numFmtId="0" fontId="0" fillId="0" borderId="49" xfId="0" applyBorder="1">
      <alignment vertical="center"/>
    </xf>
    <xf numFmtId="0" fontId="10" fillId="0" borderId="106" xfId="0" applyFont="1" applyBorder="1" applyAlignment="1" applyProtection="1">
      <alignment horizontal="left" vertical="center" wrapText="1" indent="1"/>
      <protection locked="0"/>
    </xf>
    <xf numFmtId="0" fontId="10" fillId="0" borderId="137"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139"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0" xfId="0" applyFont="1" applyBorder="1" applyAlignment="1" applyProtection="1">
      <alignment horizontal="center" wrapText="1"/>
      <protection locked="0"/>
    </xf>
    <xf numFmtId="0" fontId="10" fillId="0" borderId="128"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46" fillId="11" borderId="128" xfId="0" applyFont="1" applyFill="1" applyBorder="1" applyAlignment="1">
      <alignment horizontal="center" vertical="center"/>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10" fillId="0" borderId="7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vertical="center" wrapText="1"/>
    </xf>
    <xf numFmtId="0" fontId="7" fillId="0" borderId="39" xfId="0" applyFont="1" applyBorder="1" applyAlignment="1">
      <alignment vertical="center" wrapText="1"/>
    </xf>
    <xf numFmtId="0" fontId="5" fillId="0" borderId="17" xfId="4" applyFont="1" applyBorder="1" applyProtection="1">
      <alignment vertical="center"/>
      <protection locked="0"/>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2"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5" fillId="0" borderId="2" xfId="4" applyFont="1" applyBorder="1" applyAlignment="1" applyProtection="1">
      <alignment horizontal="center" vertical="center"/>
      <protection locked="0"/>
    </xf>
    <xf numFmtId="0" fontId="52" fillId="0" borderId="13" xfId="4" applyFont="1" applyBorder="1" applyAlignment="1" applyProtection="1">
      <alignment horizontal="center" vertical="center" wrapText="1"/>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7" fillId="2" borderId="10" xfId="4" applyFont="1" applyFill="1" applyBorder="1" applyAlignment="1">
      <alignment horizontal="center" vertical="center" textRotation="255"/>
    </xf>
  </cellXfs>
  <cellStyles count="9">
    <cellStyle name="ハイパーリンク" xfId="7" builtinId="8"/>
    <cellStyle name="桁区切り" xfId="8" builtinId="6"/>
    <cellStyle name="標準" xfId="0" builtinId="0"/>
    <cellStyle name="標準_Sheet1" xfId="1" xr:uid="{00000000-0005-0000-0000-000001000000}"/>
    <cellStyle name="標準_Sheet3" xfId="6" xr:uid="{BAB9597B-6213-45FC-BFFC-0BD65312E693}"/>
    <cellStyle name="標準_Sheet5" xfId="2" xr:uid="{00000000-0005-0000-0000-000002000000}"/>
    <cellStyle name="標準_Sheet7" xfId="3" xr:uid="{00000000-0005-0000-0000-000003000000}"/>
    <cellStyle name="標準_応募用紙0413" xfId="4" xr:uid="{00000000-0005-0000-0000-000004000000}"/>
    <cellStyle name="標準_照会⑨" xfId="5" xr:uid="{00000000-0005-0000-0000-000005000000}"/>
  </cellStyles>
  <dxfs count="14">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135949</xdr:colOff>
      <xdr:row>22</xdr:row>
      <xdr:rowOff>200891</xdr:rowOff>
    </xdr:from>
    <xdr:to>
      <xdr:col>28</xdr:col>
      <xdr:colOff>562842</xdr:colOff>
      <xdr:row>28</xdr:row>
      <xdr:rowOff>210416</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6846744" y="6980959"/>
          <a:ext cx="8228734" cy="14902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16</xdr:col>
      <xdr:colOff>143741</xdr:colOff>
      <xdr:row>19</xdr:row>
      <xdr:rowOff>125557</xdr:rowOff>
    </xdr:from>
    <xdr:to>
      <xdr:col>26</xdr:col>
      <xdr:colOff>515216</xdr:colOff>
      <xdr:row>22</xdr:row>
      <xdr:rowOff>153266</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6854536" y="5927148"/>
          <a:ext cx="6805180" cy="100618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（対象の種別について①の欄から選択し、複数ある場合は②、③・・・⑮の欄の順で選択してください。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3" name="テキスト ボックス 2">
          <a:extLst>
            <a:ext uri="{FF2B5EF4-FFF2-40B4-BE49-F238E27FC236}">
              <a16:creationId xmlns:a16="http://schemas.microsoft.com/office/drawing/2014/main" id="{954EFF26-B51A-485C-9DDC-71B30CB68773}"/>
            </a:ext>
          </a:extLst>
        </xdr:cNvPr>
        <xdr:cNvSpPr txBox="1"/>
      </xdr:nvSpPr>
      <xdr:spPr>
        <a:xfrm>
          <a:off x="7343775" y="2838450"/>
          <a:ext cx="82677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2" name="テキスト ボックス 1">
          <a:extLst>
            <a:ext uri="{FF2B5EF4-FFF2-40B4-BE49-F238E27FC236}">
              <a16:creationId xmlns:a16="http://schemas.microsoft.com/office/drawing/2014/main" id="{15B33139-B1B4-4E8B-BC72-677E458998DD}"/>
            </a:ext>
          </a:extLst>
        </xdr:cNvPr>
        <xdr:cNvSpPr txBox="1"/>
      </xdr:nvSpPr>
      <xdr:spPr>
        <a:xfrm>
          <a:off x="7172325" y="2114550"/>
          <a:ext cx="68051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2"/>
  <sheetViews>
    <sheetView tabSelected="1" view="pageBreakPreview" zoomScale="88" zoomScaleNormal="100" zoomScaleSheetLayoutView="88" workbookViewId="0"/>
  </sheetViews>
  <sheetFormatPr defaultRowHeight="13.5" x14ac:dyDescent="0.15"/>
  <cols>
    <col min="1" max="1" width="11.625" customWidth="1"/>
    <col min="2" max="2" width="114.625" customWidth="1"/>
  </cols>
  <sheetData>
    <row r="1" spans="1:2" ht="26.25" customHeight="1" thickBot="1" x14ac:dyDescent="0.2">
      <c r="A1" s="39" t="s">
        <v>649</v>
      </c>
      <c r="B1" s="61"/>
    </row>
    <row r="2" spans="1:2" ht="20.100000000000001" customHeight="1" x14ac:dyDescent="0.15">
      <c r="A2" s="297" t="s">
        <v>70</v>
      </c>
      <c r="B2" s="134" t="s">
        <v>512</v>
      </c>
    </row>
    <row r="3" spans="1:2" ht="20.100000000000001" customHeight="1" x14ac:dyDescent="0.15">
      <c r="A3" s="298"/>
      <c r="B3" s="135" t="s">
        <v>513</v>
      </c>
    </row>
    <row r="4" spans="1:2" ht="20.100000000000001" customHeight="1" x14ac:dyDescent="0.15">
      <c r="A4" s="298"/>
      <c r="B4" s="135" t="s">
        <v>650</v>
      </c>
    </row>
    <row r="5" spans="1:2" ht="20.100000000000001" customHeight="1" x14ac:dyDescent="0.15">
      <c r="A5" s="298"/>
      <c r="B5" s="135" t="s">
        <v>651</v>
      </c>
    </row>
    <row r="6" spans="1:2" ht="20.100000000000001" customHeight="1" x14ac:dyDescent="0.15">
      <c r="A6" s="298"/>
      <c r="B6" s="135" t="s">
        <v>552</v>
      </c>
    </row>
    <row r="7" spans="1:2" ht="20.100000000000001" customHeight="1" x14ac:dyDescent="0.15">
      <c r="A7" s="298"/>
      <c r="B7" s="135" t="s">
        <v>652</v>
      </c>
    </row>
    <row r="8" spans="1:2" ht="30" customHeight="1" x14ac:dyDescent="0.15">
      <c r="A8" s="298"/>
      <c r="B8" s="135" t="s">
        <v>521</v>
      </c>
    </row>
    <row r="9" spans="1:2" ht="20.100000000000001" customHeight="1" x14ac:dyDescent="0.15">
      <c r="A9" s="298"/>
      <c r="B9" s="135" t="s">
        <v>506</v>
      </c>
    </row>
    <row r="10" spans="1:2" ht="20.100000000000001" customHeight="1" x14ac:dyDescent="0.15">
      <c r="A10" s="298"/>
      <c r="B10" s="135" t="s">
        <v>500</v>
      </c>
    </row>
    <row r="11" spans="1:2" ht="20.100000000000001" customHeight="1" x14ac:dyDescent="0.15">
      <c r="A11" s="298"/>
      <c r="B11" s="135" t="s">
        <v>501</v>
      </c>
    </row>
    <row r="12" spans="1:2" ht="20.100000000000001" customHeight="1" x14ac:dyDescent="0.15">
      <c r="A12" s="298"/>
      <c r="B12" s="135" t="s">
        <v>653</v>
      </c>
    </row>
    <row r="13" spans="1:2" ht="20.100000000000001" customHeight="1" x14ac:dyDescent="0.15">
      <c r="A13" s="298"/>
      <c r="B13" s="135" t="s">
        <v>502</v>
      </c>
    </row>
    <row r="14" spans="1:2" ht="20.100000000000001" customHeight="1" thickBot="1" x14ac:dyDescent="0.2">
      <c r="A14" s="299"/>
      <c r="B14" s="136" t="s">
        <v>499</v>
      </c>
    </row>
    <row r="15" spans="1:2" ht="20.100000000000001" customHeight="1" thickBot="1" x14ac:dyDescent="0.2">
      <c r="A15" s="263"/>
      <c r="B15" s="136"/>
    </row>
    <row r="16" spans="1:2" ht="20.100000000000001" customHeight="1" thickBot="1" x14ac:dyDescent="0.2">
      <c r="A16" s="300" t="s">
        <v>503</v>
      </c>
      <c r="B16" s="301"/>
    </row>
    <row r="17" spans="1:2" ht="20.100000000000001" customHeight="1" x14ac:dyDescent="0.15">
      <c r="A17" s="56" t="s">
        <v>115</v>
      </c>
      <c r="B17" s="262" t="s">
        <v>297</v>
      </c>
    </row>
    <row r="18" spans="1:2" ht="20.100000000000001" customHeight="1" x14ac:dyDescent="0.15">
      <c r="A18" s="56"/>
      <c r="B18" s="182" t="s">
        <v>507</v>
      </c>
    </row>
    <row r="19" spans="1:2" ht="20.100000000000001" customHeight="1" x14ac:dyDescent="0.15">
      <c r="A19" s="56"/>
      <c r="B19" s="182" t="s">
        <v>654</v>
      </c>
    </row>
    <row r="20" spans="1:2" ht="20.100000000000001" customHeight="1" x14ac:dyDescent="0.15">
      <c r="A20" s="56"/>
      <c r="B20" s="182" t="s">
        <v>614</v>
      </c>
    </row>
    <row r="21" spans="1:2" ht="20.100000000000001" customHeight="1" x14ac:dyDescent="0.15">
      <c r="A21" s="40"/>
      <c r="B21" s="182" t="s">
        <v>83</v>
      </c>
    </row>
    <row r="22" spans="1:2" ht="20.100000000000001" customHeight="1" x14ac:dyDescent="0.15">
      <c r="A22" s="40"/>
      <c r="B22" s="182" t="s">
        <v>615</v>
      </c>
    </row>
    <row r="23" spans="1:2" ht="20.100000000000001" customHeight="1" x14ac:dyDescent="0.15">
      <c r="A23" s="40"/>
      <c r="B23" s="182" t="s">
        <v>655</v>
      </c>
    </row>
    <row r="24" spans="1:2" ht="20.100000000000001" customHeight="1" x14ac:dyDescent="0.15">
      <c r="A24" s="40"/>
      <c r="B24" s="182" t="s">
        <v>656</v>
      </c>
    </row>
    <row r="25" spans="1:2" ht="30" customHeight="1" x14ac:dyDescent="0.15">
      <c r="A25" s="40"/>
      <c r="B25" s="182" t="s">
        <v>657</v>
      </c>
    </row>
    <row r="26" spans="1:2" ht="30" customHeight="1" x14ac:dyDescent="0.15">
      <c r="A26" s="40"/>
      <c r="B26" s="182" t="s">
        <v>658</v>
      </c>
    </row>
    <row r="27" spans="1:2" ht="20.100000000000001" customHeight="1" x14ac:dyDescent="0.15">
      <c r="A27" s="40"/>
      <c r="B27" s="182" t="s">
        <v>84</v>
      </c>
    </row>
    <row r="28" spans="1:2" ht="30" customHeight="1" x14ac:dyDescent="0.15">
      <c r="A28" s="40"/>
      <c r="B28" s="182" t="s">
        <v>171</v>
      </c>
    </row>
    <row r="29" spans="1:2" ht="30" customHeight="1" thickBot="1" x14ac:dyDescent="0.2">
      <c r="A29" s="40"/>
      <c r="B29" s="183" t="s">
        <v>487</v>
      </c>
    </row>
    <row r="30" spans="1:2" ht="20.100000000000001" customHeight="1" x14ac:dyDescent="0.15">
      <c r="A30" s="40"/>
      <c r="B30" s="185" t="s">
        <v>299</v>
      </c>
    </row>
    <row r="31" spans="1:2" ht="20.100000000000001" customHeight="1" x14ac:dyDescent="0.15">
      <c r="A31" s="40"/>
      <c r="B31" s="226" t="s">
        <v>300</v>
      </c>
    </row>
    <row r="32" spans="1:2" ht="20.100000000000001" customHeight="1" x14ac:dyDescent="0.15">
      <c r="A32" s="40"/>
      <c r="B32" s="227" t="s">
        <v>298</v>
      </c>
    </row>
    <row r="33" spans="1:2" ht="20.100000000000001" customHeight="1" x14ac:dyDescent="0.15">
      <c r="A33" s="40"/>
      <c r="B33" s="226" t="s">
        <v>434</v>
      </c>
    </row>
    <row r="34" spans="1:2" ht="20.100000000000001" customHeight="1" x14ac:dyDescent="0.15">
      <c r="A34" s="40"/>
      <c r="B34" s="227" t="s">
        <v>436</v>
      </c>
    </row>
    <row r="35" spans="1:2" ht="20.100000000000001" customHeight="1" x14ac:dyDescent="0.15">
      <c r="A35" s="40"/>
      <c r="B35" s="182" t="s">
        <v>435</v>
      </c>
    </row>
    <row r="36" spans="1:2" ht="34.5" customHeight="1" x14ac:dyDescent="0.15">
      <c r="A36" s="40"/>
      <c r="B36" s="182" t="s">
        <v>445</v>
      </c>
    </row>
    <row r="37" spans="1:2" ht="34.5" customHeight="1" x14ac:dyDescent="0.15">
      <c r="A37" s="40"/>
      <c r="B37" s="182" t="s">
        <v>443</v>
      </c>
    </row>
    <row r="38" spans="1:2" ht="20.100000000000001" customHeight="1" x14ac:dyDescent="0.15">
      <c r="A38" s="40"/>
      <c r="B38" s="182" t="s">
        <v>437</v>
      </c>
    </row>
    <row r="39" spans="1:2" ht="20.100000000000001" customHeight="1" x14ac:dyDescent="0.15">
      <c r="A39" s="40"/>
      <c r="B39" s="182" t="s">
        <v>438</v>
      </c>
    </row>
    <row r="40" spans="1:2" ht="20.100000000000001" customHeight="1" x14ac:dyDescent="0.15">
      <c r="A40" s="40"/>
      <c r="B40" s="228" t="s">
        <v>301</v>
      </c>
    </row>
    <row r="41" spans="1:2" ht="20.100000000000001" customHeight="1" x14ac:dyDescent="0.15">
      <c r="A41" s="40"/>
      <c r="B41" s="182" t="s">
        <v>439</v>
      </c>
    </row>
    <row r="42" spans="1:2" ht="30.75" customHeight="1" x14ac:dyDescent="0.15">
      <c r="A42" s="40"/>
      <c r="B42" s="182" t="s">
        <v>444</v>
      </c>
    </row>
    <row r="43" spans="1:2" ht="30.75" customHeight="1" x14ac:dyDescent="0.15">
      <c r="A43" s="40"/>
      <c r="B43" s="182" t="s">
        <v>440</v>
      </c>
    </row>
    <row r="44" spans="1:2" ht="20.100000000000001" customHeight="1" x14ac:dyDescent="0.15">
      <c r="A44" s="40"/>
      <c r="B44" s="182" t="s">
        <v>441</v>
      </c>
    </row>
    <row r="45" spans="1:2" ht="20.100000000000001" customHeight="1" x14ac:dyDescent="0.15">
      <c r="A45" s="40"/>
      <c r="B45" s="182" t="s">
        <v>442</v>
      </c>
    </row>
    <row r="46" spans="1:2" ht="20.100000000000001" customHeight="1" x14ac:dyDescent="0.15">
      <c r="A46" s="40"/>
      <c r="B46" s="182" t="s">
        <v>550</v>
      </c>
    </row>
    <row r="47" spans="1:2" ht="34.5" customHeight="1" x14ac:dyDescent="0.15">
      <c r="A47" s="40"/>
      <c r="B47" s="182" t="s">
        <v>446</v>
      </c>
    </row>
    <row r="48" spans="1:2" ht="20.100000000000001" customHeight="1" x14ac:dyDescent="0.15">
      <c r="A48" s="40"/>
      <c r="B48" s="228" t="s">
        <v>85</v>
      </c>
    </row>
    <row r="49" spans="1:3" ht="20.100000000000001" customHeight="1" x14ac:dyDescent="0.15">
      <c r="A49" s="40"/>
      <c r="B49" s="182" t="s">
        <v>357</v>
      </c>
    </row>
    <row r="50" spans="1:3" ht="20.100000000000001" customHeight="1" x14ac:dyDescent="0.15">
      <c r="A50" s="40"/>
      <c r="B50" s="182" t="s">
        <v>358</v>
      </c>
    </row>
    <row r="51" spans="1:3" ht="30" customHeight="1" thickBot="1" x14ac:dyDescent="0.2">
      <c r="A51" s="40"/>
      <c r="B51" s="183" t="s">
        <v>551</v>
      </c>
    </row>
    <row r="52" spans="1:3" ht="20.100000000000001" customHeight="1" x14ac:dyDescent="0.15">
      <c r="A52" s="40" t="s">
        <v>505</v>
      </c>
      <c r="B52" s="185" t="s">
        <v>449</v>
      </c>
      <c r="C52">
        <v>1</v>
      </c>
    </row>
    <row r="53" spans="1:3" ht="20.100000000000001" customHeight="1" x14ac:dyDescent="0.15">
      <c r="A53" s="40"/>
      <c r="B53" s="184" t="s">
        <v>454</v>
      </c>
      <c r="C53">
        <v>2</v>
      </c>
    </row>
    <row r="54" spans="1:3" ht="20.100000000000001" customHeight="1" x14ac:dyDescent="0.15">
      <c r="A54" s="40"/>
      <c r="B54" s="137" t="s">
        <v>447</v>
      </c>
      <c r="C54">
        <v>3</v>
      </c>
    </row>
    <row r="55" spans="1:3" ht="19.5" customHeight="1" x14ac:dyDescent="0.15">
      <c r="A55" s="40"/>
      <c r="B55" s="137" t="s">
        <v>456</v>
      </c>
      <c r="C55">
        <v>4</v>
      </c>
    </row>
    <row r="56" spans="1:3" ht="39.950000000000003" customHeight="1" x14ac:dyDescent="0.15">
      <c r="A56" s="40"/>
      <c r="B56" s="139" t="s">
        <v>659</v>
      </c>
      <c r="C56">
        <v>5</v>
      </c>
    </row>
    <row r="57" spans="1:3" ht="20.100000000000001" customHeight="1" x14ac:dyDescent="0.15">
      <c r="A57" s="40"/>
      <c r="B57" s="138" t="s">
        <v>448</v>
      </c>
      <c r="C57">
        <v>6</v>
      </c>
    </row>
    <row r="58" spans="1:3" ht="20.100000000000001" customHeight="1" x14ac:dyDescent="0.15">
      <c r="A58" s="40"/>
      <c r="B58" s="135" t="s">
        <v>616</v>
      </c>
      <c r="C58">
        <v>7</v>
      </c>
    </row>
    <row r="59" spans="1:3" ht="20.100000000000001" customHeight="1" x14ac:dyDescent="0.15">
      <c r="A59" s="40"/>
      <c r="B59" s="135" t="s">
        <v>629</v>
      </c>
    </row>
    <row r="60" spans="1:3" ht="20.100000000000001" customHeight="1" x14ac:dyDescent="0.15">
      <c r="A60" s="40"/>
      <c r="B60" s="135" t="s">
        <v>647</v>
      </c>
      <c r="C60">
        <v>8</v>
      </c>
    </row>
    <row r="61" spans="1:3" ht="20.100000000000001" customHeight="1" x14ac:dyDescent="0.15">
      <c r="A61" s="40"/>
      <c r="B61" s="184" t="s">
        <v>455</v>
      </c>
      <c r="C61">
        <v>10</v>
      </c>
    </row>
    <row r="62" spans="1:3" ht="20.100000000000001" customHeight="1" thickBot="1" x14ac:dyDescent="0.2">
      <c r="A62" s="40"/>
      <c r="B62" s="229" t="s">
        <v>648</v>
      </c>
      <c r="C62">
        <v>11</v>
      </c>
    </row>
    <row r="63" spans="1:3" ht="20.100000000000001" customHeight="1" x14ac:dyDescent="0.15">
      <c r="A63" s="40"/>
      <c r="B63" s="230" t="s">
        <v>450</v>
      </c>
      <c r="C63">
        <v>12</v>
      </c>
    </row>
    <row r="64" spans="1:3" ht="22.5" customHeight="1" x14ac:dyDescent="0.15">
      <c r="A64" s="40"/>
      <c r="B64" s="135" t="s">
        <v>451</v>
      </c>
      <c r="C64">
        <v>13</v>
      </c>
    </row>
    <row r="65" spans="1:3" ht="20.100000000000001" customHeight="1" x14ac:dyDescent="0.15">
      <c r="A65" s="40"/>
      <c r="B65" s="135" t="s">
        <v>646</v>
      </c>
      <c r="C65">
        <v>14</v>
      </c>
    </row>
    <row r="66" spans="1:3" ht="20.100000000000001" customHeight="1" x14ac:dyDescent="0.15">
      <c r="A66" s="40"/>
      <c r="B66" s="135" t="s">
        <v>159</v>
      </c>
      <c r="C66">
        <v>15</v>
      </c>
    </row>
    <row r="67" spans="1:3" ht="20.100000000000001" customHeight="1" x14ac:dyDescent="0.15">
      <c r="A67" s="40"/>
      <c r="B67" s="135" t="s">
        <v>158</v>
      </c>
      <c r="C67">
        <v>16</v>
      </c>
    </row>
    <row r="68" spans="1:3" ht="20.100000000000001" customHeight="1" x14ac:dyDescent="0.15">
      <c r="A68" s="40"/>
      <c r="B68" s="135" t="s">
        <v>157</v>
      </c>
      <c r="C68">
        <v>17</v>
      </c>
    </row>
    <row r="69" spans="1:3" ht="20.100000000000001" customHeight="1" x14ac:dyDescent="0.15">
      <c r="A69" s="40"/>
      <c r="B69" s="135" t="s">
        <v>156</v>
      </c>
      <c r="C69">
        <v>18</v>
      </c>
    </row>
    <row r="70" spans="1:3" ht="20.100000000000001" customHeight="1" x14ac:dyDescent="0.15">
      <c r="A70" s="40"/>
      <c r="B70" s="135" t="s">
        <v>160</v>
      </c>
      <c r="C70">
        <v>19</v>
      </c>
    </row>
    <row r="71" spans="1:3" ht="39.950000000000003" customHeight="1" x14ac:dyDescent="0.15">
      <c r="A71" s="40"/>
      <c r="B71" s="135" t="s">
        <v>161</v>
      </c>
      <c r="C71">
        <v>20</v>
      </c>
    </row>
    <row r="72" spans="1:3" ht="20.100000000000001" customHeight="1" x14ac:dyDescent="0.15">
      <c r="A72" s="40"/>
      <c r="B72" s="135" t="s">
        <v>86</v>
      </c>
      <c r="C72">
        <v>21</v>
      </c>
    </row>
    <row r="73" spans="1:3" ht="20.100000000000001" customHeight="1" x14ac:dyDescent="0.15">
      <c r="A73" s="40"/>
      <c r="B73" s="135" t="s">
        <v>170</v>
      </c>
      <c r="C73">
        <v>22</v>
      </c>
    </row>
    <row r="74" spans="1:3" ht="20.100000000000001" customHeight="1" thickBot="1" x14ac:dyDescent="0.2">
      <c r="A74" s="40"/>
      <c r="B74" s="136" t="s">
        <v>452</v>
      </c>
      <c r="C74">
        <v>23</v>
      </c>
    </row>
    <row r="75" spans="1:3" ht="20.100000000000001" customHeight="1" x14ac:dyDescent="0.15">
      <c r="A75" s="40"/>
      <c r="B75" s="185" t="s">
        <v>144</v>
      </c>
      <c r="C75">
        <v>24</v>
      </c>
    </row>
    <row r="76" spans="1:3" ht="20.100000000000001" customHeight="1" x14ac:dyDescent="0.15">
      <c r="A76" s="40"/>
      <c r="B76" s="182" t="s">
        <v>617</v>
      </c>
      <c r="C76">
        <v>25</v>
      </c>
    </row>
    <row r="77" spans="1:3" ht="20.100000000000001" customHeight="1" x14ac:dyDescent="0.15">
      <c r="A77" s="40"/>
      <c r="B77" s="182" t="s">
        <v>508</v>
      </c>
      <c r="C77">
        <v>26</v>
      </c>
    </row>
    <row r="78" spans="1:3" ht="30" customHeight="1" x14ac:dyDescent="0.15">
      <c r="A78" s="40"/>
      <c r="B78" s="182" t="s">
        <v>509</v>
      </c>
      <c r="C78">
        <v>27</v>
      </c>
    </row>
    <row r="79" spans="1:3" ht="20.100000000000001" customHeight="1" thickBot="1" x14ac:dyDescent="0.2">
      <c r="A79" s="40"/>
      <c r="B79" s="293" t="s">
        <v>393</v>
      </c>
      <c r="C79">
        <v>28</v>
      </c>
    </row>
    <row r="80" spans="1:3" ht="20.100000000000001" customHeight="1" thickBot="1" x14ac:dyDescent="0.2">
      <c r="A80" s="302"/>
      <c r="B80" s="302"/>
    </row>
    <row r="81" spans="1:2" ht="20.100000000000001" customHeight="1" thickBot="1" x14ac:dyDescent="0.2">
      <c r="A81" s="300" t="s">
        <v>504</v>
      </c>
      <c r="B81" s="301"/>
    </row>
    <row r="82" spans="1:2" ht="20.100000000000001" customHeight="1" x14ac:dyDescent="0.15">
      <c r="A82" s="55" t="s">
        <v>116</v>
      </c>
      <c r="B82" s="140" t="s">
        <v>660</v>
      </c>
    </row>
    <row r="83" spans="1:2" ht="20.100000000000001" customHeight="1" x14ac:dyDescent="0.15">
      <c r="A83" s="72" t="s">
        <v>117</v>
      </c>
      <c r="B83" s="138" t="s">
        <v>661</v>
      </c>
    </row>
    <row r="84" spans="1:2" ht="20.100000000000001" customHeight="1" x14ac:dyDescent="0.15">
      <c r="A84" s="72"/>
      <c r="B84" s="138" t="s">
        <v>104</v>
      </c>
    </row>
    <row r="85" spans="1:2" ht="20.100000000000001" customHeight="1" thickBot="1" x14ac:dyDescent="0.2">
      <c r="A85" s="41"/>
      <c r="B85" s="141" t="s">
        <v>662</v>
      </c>
    </row>
    <row r="86" spans="1:2" ht="20.100000000000001" customHeight="1" x14ac:dyDescent="0.15">
      <c r="A86" s="56"/>
      <c r="B86" s="138" t="s">
        <v>107</v>
      </c>
    </row>
    <row r="87" spans="1:2" ht="20.100000000000001" customHeight="1" x14ac:dyDescent="0.15">
      <c r="A87" s="56" t="s">
        <v>118</v>
      </c>
      <c r="B87" s="138" t="s">
        <v>88</v>
      </c>
    </row>
    <row r="88" spans="1:2" ht="20.100000000000001" customHeight="1" x14ac:dyDescent="0.15">
      <c r="A88" s="72" t="s">
        <v>119</v>
      </c>
      <c r="B88" s="138" t="s">
        <v>101</v>
      </c>
    </row>
    <row r="89" spans="1:2" ht="20.100000000000001" customHeight="1" x14ac:dyDescent="0.15">
      <c r="A89" s="40"/>
      <c r="B89" s="138" t="s">
        <v>89</v>
      </c>
    </row>
    <row r="90" spans="1:2" ht="20.100000000000001" customHeight="1" thickBot="1" x14ac:dyDescent="0.2">
      <c r="A90" s="41"/>
      <c r="B90" s="141" t="s">
        <v>458</v>
      </c>
    </row>
    <row r="91" spans="1:2" ht="20.100000000000001" customHeight="1" x14ac:dyDescent="0.15">
      <c r="A91" s="294" t="s">
        <v>140</v>
      </c>
      <c r="B91" s="138" t="s">
        <v>90</v>
      </c>
    </row>
    <row r="92" spans="1:2" ht="20.100000000000001" customHeight="1" x14ac:dyDescent="0.15">
      <c r="A92" s="296"/>
      <c r="B92" s="138" t="s">
        <v>663</v>
      </c>
    </row>
    <row r="93" spans="1:2" ht="20.100000000000001" customHeight="1" x14ac:dyDescent="0.15">
      <c r="A93" s="296"/>
      <c r="B93" s="138" t="s">
        <v>87</v>
      </c>
    </row>
    <row r="94" spans="1:2" ht="20.100000000000001" customHeight="1" x14ac:dyDescent="0.15">
      <c r="A94" s="296"/>
      <c r="B94" s="138" t="s">
        <v>106</v>
      </c>
    </row>
    <row r="95" spans="1:2" ht="39.950000000000003" customHeight="1" x14ac:dyDescent="0.15">
      <c r="A95" s="296"/>
      <c r="B95" s="138" t="s">
        <v>91</v>
      </c>
    </row>
    <row r="96" spans="1:2" ht="20.100000000000001" customHeight="1" thickBot="1" x14ac:dyDescent="0.2">
      <c r="A96" s="295"/>
      <c r="B96" s="141" t="s">
        <v>92</v>
      </c>
    </row>
    <row r="97" spans="1:2" ht="30" customHeight="1" x14ac:dyDescent="0.15">
      <c r="A97" s="294" t="s">
        <v>120</v>
      </c>
      <c r="B97" s="138" t="s">
        <v>110</v>
      </c>
    </row>
    <row r="98" spans="1:2" ht="20.100000000000001" customHeight="1" x14ac:dyDescent="0.15">
      <c r="A98" s="296"/>
      <c r="B98" s="138" t="s">
        <v>194</v>
      </c>
    </row>
    <row r="99" spans="1:2" ht="20.100000000000001" customHeight="1" x14ac:dyDescent="0.15">
      <c r="A99" s="296"/>
      <c r="B99" s="138" t="s">
        <v>103</v>
      </c>
    </row>
    <row r="100" spans="1:2" ht="20.100000000000001" customHeight="1" x14ac:dyDescent="0.15">
      <c r="A100" s="296"/>
      <c r="B100" s="138" t="s">
        <v>93</v>
      </c>
    </row>
    <row r="101" spans="1:2" ht="20.100000000000001" customHeight="1" x14ac:dyDescent="0.15">
      <c r="A101" s="296"/>
      <c r="B101" s="138" t="s">
        <v>664</v>
      </c>
    </row>
    <row r="102" spans="1:2" ht="20.100000000000001" customHeight="1" thickBot="1" x14ac:dyDescent="0.2">
      <c r="A102" s="295"/>
      <c r="B102" s="141" t="s">
        <v>104</v>
      </c>
    </row>
    <row r="103" spans="1:2" ht="20.100000000000001" customHeight="1" x14ac:dyDescent="0.15">
      <c r="A103" s="294" t="s">
        <v>121</v>
      </c>
      <c r="B103" s="138" t="s">
        <v>382</v>
      </c>
    </row>
    <row r="104" spans="1:2" ht="20.100000000000001" customHeight="1" x14ac:dyDescent="0.15">
      <c r="A104" s="296"/>
      <c r="B104" s="138" t="s">
        <v>665</v>
      </c>
    </row>
    <row r="105" spans="1:2" ht="20.100000000000001" customHeight="1" thickBot="1" x14ac:dyDescent="0.2">
      <c r="A105" s="295"/>
      <c r="B105" s="141"/>
    </row>
    <row r="107" spans="1:2" ht="20.100000000000001" customHeight="1" thickBot="1" x14ac:dyDescent="0.2">
      <c r="A107" s="68" t="s">
        <v>568</v>
      </c>
    </row>
    <row r="108" spans="1:2" ht="20.100000000000001" customHeight="1" thickBot="1" x14ac:dyDescent="0.2">
      <c r="A108" s="43" t="s">
        <v>71</v>
      </c>
      <c r="B108" s="143" t="s">
        <v>72</v>
      </c>
    </row>
    <row r="109" spans="1:2" ht="20.100000000000001" customHeight="1" x14ac:dyDescent="0.15">
      <c r="A109" s="294" t="s">
        <v>122</v>
      </c>
      <c r="B109" s="144" t="s">
        <v>569</v>
      </c>
    </row>
    <row r="110" spans="1:2" ht="20.100000000000001" customHeight="1" x14ac:dyDescent="0.15">
      <c r="A110" s="296"/>
      <c r="B110" s="145" t="s">
        <v>570</v>
      </c>
    </row>
    <row r="111" spans="1:2" ht="20.100000000000001" customHeight="1" thickBot="1" x14ac:dyDescent="0.2">
      <c r="A111" s="295"/>
      <c r="B111" s="147" t="s">
        <v>571</v>
      </c>
    </row>
    <row r="112" spans="1:2" ht="33.75" customHeight="1" x14ac:dyDescent="0.15">
      <c r="A112" s="71" t="s">
        <v>116</v>
      </c>
      <c r="B112" s="146" t="s">
        <v>630</v>
      </c>
    </row>
    <row r="113" spans="1:2" ht="20.100000000000001" customHeight="1" thickBot="1" x14ac:dyDescent="0.2">
      <c r="A113" s="73" t="s">
        <v>123</v>
      </c>
      <c r="B113" s="147" t="s">
        <v>102</v>
      </c>
    </row>
    <row r="114" spans="1:2" ht="20.100000000000001" customHeight="1" x14ac:dyDescent="0.15">
      <c r="A114" s="71" t="s">
        <v>118</v>
      </c>
      <c r="B114" s="148" t="s">
        <v>73</v>
      </c>
    </row>
    <row r="115" spans="1:2" ht="20.100000000000001" customHeight="1" thickBot="1" x14ac:dyDescent="0.2">
      <c r="A115" s="74" t="s">
        <v>119</v>
      </c>
      <c r="B115" s="149" t="s">
        <v>457</v>
      </c>
    </row>
    <row r="116" spans="1:2" ht="20.100000000000001" customHeight="1" x14ac:dyDescent="0.15">
      <c r="A116" s="294" t="s">
        <v>124</v>
      </c>
      <c r="B116" s="142" t="s">
        <v>459</v>
      </c>
    </row>
    <row r="117" spans="1:2" ht="20.100000000000001" customHeight="1" thickBot="1" x14ac:dyDescent="0.2">
      <c r="A117" s="295"/>
      <c r="B117" s="149" t="s">
        <v>666</v>
      </c>
    </row>
    <row r="118" spans="1:2" ht="34.5" customHeight="1" x14ac:dyDescent="0.15">
      <c r="A118" s="294" t="s">
        <v>125</v>
      </c>
      <c r="B118" s="146" t="s">
        <v>667</v>
      </c>
    </row>
    <row r="119" spans="1:2" ht="20.100000000000001" customHeight="1" x14ac:dyDescent="0.15">
      <c r="A119" s="296"/>
      <c r="B119" s="146" t="s">
        <v>111</v>
      </c>
    </row>
    <row r="120" spans="1:2" ht="34.5" customHeight="1" x14ac:dyDescent="0.15">
      <c r="A120" s="296"/>
      <c r="B120" s="146" t="s">
        <v>112</v>
      </c>
    </row>
    <row r="121" spans="1:2" ht="20.100000000000001" customHeight="1" thickBot="1" x14ac:dyDescent="0.2">
      <c r="A121" s="295"/>
      <c r="B121" s="149" t="s">
        <v>463</v>
      </c>
    </row>
    <row r="122" spans="1:2" ht="20.100000000000001" customHeight="1" x14ac:dyDescent="0.15">
      <c r="A122" s="294" t="s">
        <v>126</v>
      </c>
      <c r="B122" s="142" t="s">
        <v>665</v>
      </c>
    </row>
    <row r="123" spans="1:2" ht="20.100000000000001" customHeight="1" thickBot="1" x14ac:dyDescent="0.2">
      <c r="A123" s="295"/>
      <c r="B123" s="149" t="s">
        <v>94</v>
      </c>
    </row>
    <row r="124" spans="1:2" ht="20.100000000000001" customHeight="1" x14ac:dyDescent="0.15"/>
    <row r="125" spans="1:2" ht="20.100000000000001" customHeight="1" x14ac:dyDescent="0.15"/>
    <row r="126" spans="1:2" ht="20.100000000000001" customHeight="1" x14ac:dyDescent="0.15"/>
    <row r="127" spans="1:2" ht="20.100000000000001" customHeight="1" x14ac:dyDescent="0.15"/>
    <row r="128" spans="1:2"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sheetData>
  <mergeCells count="11">
    <mergeCell ref="A116:A117"/>
    <mergeCell ref="A118:A121"/>
    <mergeCell ref="A122:A123"/>
    <mergeCell ref="A2:A14"/>
    <mergeCell ref="A91:A96"/>
    <mergeCell ref="A97:A102"/>
    <mergeCell ref="A103:A105"/>
    <mergeCell ref="A109:A111"/>
    <mergeCell ref="A16:B16"/>
    <mergeCell ref="A80:B80"/>
    <mergeCell ref="A81:B81"/>
  </mergeCells>
  <phoneticPr fontId="3"/>
  <printOptions horizontalCentered="1"/>
  <pageMargins left="0.39370078740157483" right="0.47244094488188981" top="0.51181102362204722" bottom="0.19685039370078741" header="0.39370078740157483" footer="0.15748031496062992"/>
  <pageSetup paperSize="9" scale="75" orientation="portrait" r:id="rId1"/>
  <rowBreaks count="2" manualBreakCount="2">
    <brk id="51" max="1" man="1"/>
    <brk id="105"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FFCD"/>
  </sheetPr>
  <dimension ref="A1:O49"/>
  <sheetViews>
    <sheetView showZeros="0" view="pageBreakPreview" zoomScaleNormal="85" workbookViewId="0">
      <selection activeCell="C5" sqref="C5:F5"/>
    </sheetView>
  </sheetViews>
  <sheetFormatPr defaultRowHeight="13.5" x14ac:dyDescent="0.15"/>
  <cols>
    <col min="1" max="5" width="15.125" customWidth="1"/>
    <col min="6" max="6" width="17.5" customWidth="1"/>
  </cols>
  <sheetData>
    <row r="1" spans="1:6" ht="24.6" customHeight="1" x14ac:dyDescent="0.15">
      <c r="A1" s="64" t="s">
        <v>603</v>
      </c>
      <c r="B1" s="65"/>
      <c r="C1" s="65"/>
      <c r="D1" s="65"/>
    </row>
    <row r="2" spans="1:6" ht="24.6" customHeight="1" x14ac:dyDescent="0.15">
      <c r="A2" s="81" t="str">
        <f>応募用紙1!A3</f>
        <v>令和8年度　第42回都市公園等コンクール　『②施工部門』</v>
      </c>
      <c r="B2" s="82"/>
      <c r="C2" s="82"/>
      <c r="D2" s="82"/>
      <c r="E2" s="32"/>
      <c r="F2" s="35" t="s">
        <v>0</v>
      </c>
    </row>
    <row r="3" spans="1:6" ht="24.6" customHeight="1" x14ac:dyDescent="0.15">
      <c r="A3" s="630" t="s">
        <v>56</v>
      </c>
      <c r="B3" s="630"/>
      <c r="C3" s="630"/>
      <c r="D3" s="630"/>
      <c r="E3" s="691"/>
      <c r="F3" s="692">
        <f>応募用紙1!O3</f>
        <v>0</v>
      </c>
    </row>
    <row r="4" spans="1:6" ht="21.6" customHeight="1" x14ac:dyDescent="0.15">
      <c r="A4" s="37" t="s">
        <v>16</v>
      </c>
      <c r="B4" s="629" t="str">
        <f>表紙!D9</f>
        <v>(20字程度）</v>
      </c>
      <c r="C4" s="629"/>
      <c r="D4" s="629"/>
      <c r="E4" s="694"/>
      <c r="F4" s="693"/>
    </row>
    <row r="5" spans="1:6" s="10" customFormat="1" ht="19.899999999999999" customHeight="1" x14ac:dyDescent="0.15">
      <c r="A5" s="688" t="s">
        <v>155</v>
      </c>
      <c r="B5" s="15" t="s">
        <v>55</v>
      </c>
      <c r="C5" s="680"/>
      <c r="D5" s="680"/>
      <c r="E5" s="680"/>
      <c r="F5" s="680"/>
    </row>
    <row r="6" spans="1:6" s="10" customFormat="1" ht="19.899999999999999" customHeight="1" x14ac:dyDescent="0.15">
      <c r="A6" s="689"/>
      <c r="B6" s="33" t="s">
        <v>82</v>
      </c>
      <c r="C6" s="681"/>
      <c r="D6" s="681"/>
      <c r="E6" s="681"/>
      <c r="F6" s="681"/>
    </row>
    <row r="7" spans="1:6" s="10" customFormat="1" ht="19.899999999999999" customHeight="1" x14ac:dyDescent="0.15">
      <c r="A7" s="695"/>
      <c r="B7" s="26" t="s">
        <v>54</v>
      </c>
      <c r="C7" s="682"/>
      <c r="D7" s="682"/>
      <c r="E7" s="682"/>
      <c r="F7" s="682"/>
    </row>
    <row r="8" spans="1:6" s="10" customFormat="1" ht="19.899999999999999" customHeight="1" x14ac:dyDescent="0.15">
      <c r="A8" s="688" t="s">
        <v>154</v>
      </c>
      <c r="B8" s="15" t="s">
        <v>55</v>
      </c>
      <c r="C8" s="680"/>
      <c r="D8" s="680"/>
      <c r="E8" s="680"/>
      <c r="F8" s="680"/>
    </row>
    <row r="9" spans="1:6" s="10" customFormat="1" ht="19.899999999999999" customHeight="1" x14ac:dyDescent="0.15">
      <c r="A9" s="689"/>
      <c r="B9" s="33" t="s">
        <v>82</v>
      </c>
      <c r="C9" s="681"/>
      <c r="D9" s="681"/>
      <c r="E9" s="681"/>
      <c r="F9" s="681"/>
    </row>
    <row r="10" spans="1:6" s="10" customFormat="1" ht="19.899999999999999" customHeight="1" x14ac:dyDescent="0.15">
      <c r="A10" s="689"/>
      <c r="B10" s="26" t="s">
        <v>54</v>
      </c>
      <c r="C10" s="682"/>
      <c r="D10" s="682"/>
      <c r="E10" s="682"/>
      <c r="F10" s="682"/>
    </row>
    <row r="11" spans="1:6" s="10" customFormat="1" ht="19.899999999999999" customHeight="1" x14ac:dyDescent="0.15">
      <c r="A11" s="690"/>
      <c r="B11" s="15" t="s">
        <v>55</v>
      </c>
      <c r="C11" s="680"/>
      <c r="D11" s="680"/>
      <c r="E11" s="680"/>
      <c r="F11" s="680"/>
    </row>
    <row r="12" spans="1:6" s="10" customFormat="1" ht="19.899999999999999" customHeight="1" x14ac:dyDescent="0.15">
      <c r="A12" s="690"/>
      <c r="B12" s="33" t="s">
        <v>82</v>
      </c>
      <c r="C12" s="681"/>
      <c r="D12" s="681"/>
      <c r="E12" s="681"/>
      <c r="F12" s="681"/>
    </row>
    <row r="13" spans="1:6" s="10" customFormat="1" ht="19.899999999999999" customHeight="1" x14ac:dyDescent="0.15">
      <c r="A13" s="690"/>
      <c r="B13" s="26" t="s">
        <v>54</v>
      </c>
      <c r="C13" s="682"/>
      <c r="D13" s="682"/>
      <c r="E13" s="682"/>
      <c r="F13" s="682"/>
    </row>
    <row r="14" spans="1:6" s="10" customFormat="1" ht="19.899999999999999" customHeight="1" x14ac:dyDescent="0.15">
      <c r="A14" s="679"/>
      <c r="B14" s="15" t="s">
        <v>55</v>
      </c>
      <c r="C14" s="680"/>
      <c r="D14" s="680"/>
      <c r="E14" s="680"/>
      <c r="F14" s="680"/>
    </row>
    <row r="15" spans="1:6" s="10" customFormat="1" ht="19.899999999999999" customHeight="1" x14ac:dyDescent="0.15">
      <c r="A15" s="679"/>
      <c r="B15" s="33" t="s">
        <v>82</v>
      </c>
      <c r="C15" s="681"/>
      <c r="D15" s="681"/>
      <c r="E15" s="681"/>
      <c r="F15" s="681"/>
    </row>
    <row r="16" spans="1:6" s="10" customFormat="1" ht="19.899999999999999" customHeight="1" x14ac:dyDescent="0.15">
      <c r="A16" s="679"/>
      <c r="B16" s="26" t="s">
        <v>54</v>
      </c>
      <c r="C16" s="682"/>
      <c r="D16" s="682"/>
      <c r="E16" s="682"/>
      <c r="F16" s="682"/>
    </row>
    <row r="17" spans="1:15" s="10" customFormat="1" ht="19.899999999999999" customHeight="1" x14ac:dyDescent="0.15">
      <c r="A17" s="679"/>
      <c r="B17" s="15" t="s">
        <v>55</v>
      </c>
      <c r="C17" s="680"/>
      <c r="D17" s="680"/>
      <c r="E17" s="680"/>
      <c r="F17" s="680"/>
    </row>
    <row r="18" spans="1:15" s="10" customFormat="1" ht="19.899999999999999" customHeight="1" x14ac:dyDescent="0.15">
      <c r="A18" s="679"/>
      <c r="B18" s="33" t="s">
        <v>82</v>
      </c>
      <c r="C18" s="681"/>
      <c r="D18" s="681"/>
      <c r="E18" s="681"/>
      <c r="F18" s="681"/>
    </row>
    <row r="19" spans="1:15" s="10" customFormat="1" ht="19.899999999999999" customHeight="1" x14ac:dyDescent="0.15">
      <c r="A19" s="679"/>
      <c r="B19" s="26" t="s">
        <v>54</v>
      </c>
      <c r="C19" s="682"/>
      <c r="D19" s="682"/>
      <c r="E19" s="682"/>
      <c r="F19" s="682"/>
    </row>
    <row r="20" spans="1:15" s="10" customFormat="1" ht="19.899999999999999" customHeight="1" x14ac:dyDescent="0.15">
      <c r="A20" s="679"/>
      <c r="B20" s="15" t="s">
        <v>55</v>
      </c>
      <c r="C20" s="680"/>
      <c r="D20" s="680"/>
      <c r="E20" s="680"/>
      <c r="F20" s="680"/>
    </row>
    <row r="21" spans="1:15" s="10" customFormat="1" ht="19.899999999999999" customHeight="1" x14ac:dyDescent="0.15">
      <c r="A21" s="679"/>
      <c r="B21" s="33" t="s">
        <v>82</v>
      </c>
      <c r="C21" s="681"/>
      <c r="D21" s="681"/>
      <c r="E21" s="681"/>
      <c r="F21" s="681"/>
    </row>
    <row r="22" spans="1:15" s="10" customFormat="1" ht="19.899999999999999" customHeight="1" x14ac:dyDescent="0.15">
      <c r="A22" s="679"/>
      <c r="B22" s="26" t="s">
        <v>54</v>
      </c>
      <c r="C22" s="682"/>
      <c r="D22" s="682"/>
      <c r="E22" s="682"/>
      <c r="F22" s="682"/>
    </row>
    <row r="23" spans="1:15" s="10" customFormat="1" ht="19.899999999999999" customHeight="1" x14ac:dyDescent="0.15">
      <c r="A23" s="679"/>
      <c r="B23" s="15" t="s">
        <v>55</v>
      </c>
      <c r="C23" s="680"/>
      <c r="D23" s="680"/>
      <c r="E23" s="680"/>
      <c r="F23" s="680"/>
    </row>
    <row r="24" spans="1:15" s="10" customFormat="1" ht="19.899999999999999" customHeight="1" x14ac:dyDescent="0.15">
      <c r="A24" s="679"/>
      <c r="B24" s="33" t="s">
        <v>82</v>
      </c>
      <c r="C24" s="681"/>
      <c r="D24" s="681"/>
      <c r="E24" s="681"/>
      <c r="F24" s="681"/>
    </row>
    <row r="25" spans="1:15" s="10" customFormat="1" ht="19.899999999999999" customHeight="1" x14ac:dyDescent="0.15">
      <c r="A25" s="683"/>
      <c r="B25" s="26" t="s">
        <v>54</v>
      </c>
      <c r="C25" s="682"/>
      <c r="D25" s="682"/>
      <c r="E25" s="682"/>
      <c r="F25" s="682"/>
    </row>
    <row r="26" spans="1:15" ht="20.100000000000001" customHeight="1" x14ac:dyDescent="0.15">
      <c r="A26" s="684" t="s">
        <v>193</v>
      </c>
      <c r="B26" s="15" t="s">
        <v>55</v>
      </c>
      <c r="C26" s="680"/>
      <c r="D26" s="680"/>
      <c r="E26" s="680"/>
      <c r="F26" s="680"/>
      <c r="I26" ph="1"/>
      <c r="J26" ph="1"/>
      <c r="K26" ph="1"/>
      <c r="M26" ph="1"/>
      <c r="N26" ph="1"/>
      <c r="O26" ph="1"/>
    </row>
    <row r="27" spans="1:15" ht="20.100000000000001" customHeight="1" x14ac:dyDescent="0.15">
      <c r="A27" s="685"/>
      <c r="B27" s="33" t="s">
        <v>82</v>
      </c>
      <c r="C27" s="681"/>
      <c r="D27" s="681"/>
      <c r="E27" s="681"/>
      <c r="F27" s="681"/>
      <c r="I27" ph="1"/>
      <c r="J27" ph="1"/>
      <c r="K27" ph="1"/>
      <c r="M27" ph="1"/>
      <c r="N27" ph="1"/>
      <c r="O27" ph="1"/>
    </row>
    <row r="28" spans="1:15" ht="20.100000000000001" customHeight="1" x14ac:dyDescent="0.15">
      <c r="A28" s="686"/>
      <c r="B28" s="26" t="s">
        <v>54</v>
      </c>
      <c r="C28" s="682"/>
      <c r="D28" s="682"/>
      <c r="E28" s="682"/>
      <c r="F28" s="682"/>
      <c r="I28" ph="1"/>
      <c r="J28" ph="1"/>
      <c r="K28" ph="1"/>
      <c r="M28" ph="1"/>
      <c r="N28" ph="1"/>
      <c r="O28" ph="1"/>
    </row>
    <row r="29" spans="1:15" ht="20.100000000000001" customHeight="1" x14ac:dyDescent="0.15">
      <c r="H29" s="189" t="s">
        <v>364</v>
      </c>
      <c r="I29" ph="1"/>
      <c r="J29" ph="1"/>
      <c r="K29" ph="1"/>
      <c r="M29" ph="1"/>
      <c r="N29" ph="1"/>
      <c r="O29" ph="1"/>
    </row>
    <row r="30" spans="1:15" ht="20.100000000000001" customHeight="1" x14ac:dyDescent="0.15">
      <c r="B30" s="188" t="s">
        <v>362</v>
      </c>
      <c r="C30" s="308"/>
      <c r="D30" s="308"/>
      <c r="E30" s="308"/>
      <c r="H30" s="189" t="s">
        <v>365</v>
      </c>
      <c r="I30" ph="1"/>
      <c r="J30" ph="1"/>
      <c r="K30" ph="1"/>
      <c r="M30" ph="1"/>
      <c r="N30" ph="1"/>
      <c r="O30" ph="1"/>
    </row>
    <row r="31" spans="1:15" ht="20.100000000000001" customHeight="1" x14ac:dyDescent="0.15">
      <c r="B31" s="188" t="s">
        <v>363</v>
      </c>
      <c r="C31" s="687">
        <f>C28</f>
        <v>0</v>
      </c>
      <c r="D31" s="687"/>
      <c r="E31" s="687"/>
      <c r="H31" s="189" t="s">
        <v>366</v>
      </c>
      <c r="I31" ph="1"/>
      <c r="J31" ph="1"/>
      <c r="K31" ph="1"/>
      <c r="M31" ph="1"/>
      <c r="N31" ph="1"/>
      <c r="O31" ph="1"/>
    </row>
    <row r="32" spans="1:15" ht="30" customHeight="1" x14ac:dyDescent="0.15">
      <c r="C32" s="83" t="s">
        <v>152</v>
      </c>
      <c r="D32" s="84" t="s">
        <v>567</v>
      </c>
      <c r="E32" s="85"/>
      <c r="F32" s="86"/>
      <c r="H32" s="189" t="s">
        <v>367</v>
      </c>
      <c r="I32" ph="1"/>
      <c r="J32" ph="1"/>
      <c r="K32" ph="1"/>
      <c r="M32" ph="1"/>
      <c r="N32" ph="1"/>
      <c r="O32" ph="1"/>
    </row>
    <row r="33" spans="1:15" ht="24.75" customHeight="1" x14ac:dyDescent="0.15">
      <c r="I33" ph="1"/>
      <c r="J33" ph="1"/>
      <c r="K33" ph="1"/>
      <c r="M33" ph="1"/>
      <c r="N33" ph="1"/>
      <c r="O33" ph="1"/>
    </row>
    <row r="34" spans="1:15" ht="120" customHeight="1" x14ac:dyDescent="0.15">
      <c r="A34" s="678" t="s">
        <v>153</v>
      </c>
      <c r="B34" s="664"/>
      <c r="C34" s="664"/>
      <c r="D34" s="664"/>
      <c r="E34" s="664"/>
      <c r="F34" s="664"/>
    </row>
    <row r="35" spans="1:15" ht="59.25" customHeight="1" x14ac:dyDescent="0.15">
      <c r="A35" s="678" t="s">
        <v>114</v>
      </c>
      <c r="B35" s="664"/>
      <c r="C35" s="664"/>
      <c r="D35" s="664"/>
      <c r="E35" s="664"/>
      <c r="F35" s="664"/>
      <c r="I35" ph="1"/>
      <c r="J35" ph="1"/>
      <c r="K35" ph="1"/>
      <c r="M35" ph="1"/>
      <c r="N35" ph="1"/>
      <c r="O35" ph="1"/>
    </row>
    <row r="36" spans="1:15" ht="21" x14ac:dyDescent="0.15">
      <c r="I36" ph="1"/>
      <c r="J36" ph="1"/>
      <c r="K36" ph="1"/>
      <c r="M36" ph="1"/>
      <c r="N36" ph="1"/>
      <c r="O36" ph="1"/>
    </row>
    <row r="38" spans="1:15" ht="21" x14ac:dyDescent="0.15">
      <c r="I38" ph="1"/>
      <c r="J38" ph="1"/>
      <c r="K38" ph="1"/>
      <c r="M38" ph="1"/>
      <c r="N38" ph="1"/>
      <c r="O38" ph="1"/>
    </row>
    <row r="39" spans="1:15" ht="21" x14ac:dyDescent="0.15">
      <c r="I39" ph="1"/>
      <c r="J39" ph="1"/>
      <c r="K39" ph="1"/>
      <c r="M39" ph="1"/>
      <c r="N39" ph="1"/>
      <c r="O39" ph="1"/>
    </row>
    <row r="41" spans="1:15" ht="21" x14ac:dyDescent="0.15">
      <c r="I41" ph="1"/>
      <c r="J41" ph="1"/>
      <c r="K41" ph="1"/>
      <c r="M41" ph="1"/>
      <c r="N41" ph="1"/>
      <c r="O41" ph="1"/>
    </row>
    <row r="42" spans="1:15" ht="21" x14ac:dyDescent="0.15">
      <c r="I42" ph="1"/>
      <c r="J42" ph="1"/>
      <c r="K42" ph="1"/>
      <c r="M42" ph="1"/>
      <c r="N42" ph="1"/>
      <c r="O42" ph="1"/>
    </row>
    <row r="44" spans="1:15" ht="21" x14ac:dyDescent="0.15">
      <c r="I44" ph="1"/>
      <c r="J44" ph="1"/>
      <c r="K44" ph="1"/>
      <c r="M44" ph="1"/>
      <c r="N44" ph="1"/>
      <c r="O44" ph="1"/>
    </row>
    <row r="45" spans="1:15" ht="21" x14ac:dyDescent="0.15">
      <c r="I45" ph="1"/>
      <c r="J45" ph="1"/>
      <c r="K45" ph="1"/>
      <c r="M45" ph="1"/>
      <c r="N45" ph="1"/>
      <c r="O45" ph="1"/>
    </row>
    <row r="47" spans="1:15" ht="21" x14ac:dyDescent="0.15">
      <c r="I47" ph="1"/>
      <c r="J47" ph="1"/>
      <c r="K47" ph="1"/>
      <c r="M47" ph="1"/>
      <c r="N47" ph="1"/>
      <c r="O47" ph="1"/>
    </row>
    <row r="48" spans="1:15" ht="21" x14ac:dyDescent="0.15">
      <c r="I48" ph="1"/>
      <c r="J48" ph="1"/>
      <c r="K48" ph="1"/>
      <c r="M48" ph="1"/>
      <c r="N48" ph="1"/>
      <c r="O48" ph="1"/>
    </row>
    <row r="49" spans="9:15" ht="21" x14ac:dyDescent="0.15">
      <c r="I49" ph="1"/>
      <c r="J49" ph="1"/>
      <c r="K49" ph="1"/>
      <c r="M49" ph="1"/>
      <c r="N49" ph="1"/>
      <c r="O49" ph="1"/>
    </row>
  </sheetData>
  <mergeCells count="39">
    <mergeCell ref="A3:E3"/>
    <mergeCell ref="F3:F4"/>
    <mergeCell ref="B4:E4"/>
    <mergeCell ref="A5:A7"/>
    <mergeCell ref="C5:F5"/>
    <mergeCell ref="C6:F6"/>
    <mergeCell ref="C7:F7"/>
    <mergeCell ref="A8:A10"/>
    <mergeCell ref="C8:F8"/>
    <mergeCell ref="C9:F9"/>
    <mergeCell ref="C10:F10"/>
    <mergeCell ref="A11:A13"/>
    <mergeCell ref="C11:F11"/>
    <mergeCell ref="C12:F12"/>
    <mergeCell ref="C13:F13"/>
    <mergeCell ref="A14:A16"/>
    <mergeCell ref="C14:F14"/>
    <mergeCell ref="C15:F15"/>
    <mergeCell ref="C16:F16"/>
    <mergeCell ref="A17:A19"/>
    <mergeCell ref="C17:F17"/>
    <mergeCell ref="C18:F18"/>
    <mergeCell ref="C19:F1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BF75"/>
  <sheetViews>
    <sheetView showZeros="0" zoomScaleNormal="100" zoomScaleSheetLayoutView="100" workbookViewId="0">
      <selection activeCell="C17" sqref="C17"/>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58" ht="26.45" customHeight="1" x14ac:dyDescent="0.15">
      <c r="A1" s="306" t="s">
        <v>255</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276"/>
      <c r="AK1" s="276"/>
      <c r="AL1" s="276"/>
      <c r="AM1" s="276"/>
      <c r="AN1" s="276"/>
      <c r="AO1" s="276"/>
      <c r="AP1" s="276"/>
      <c r="AQ1" s="276"/>
      <c r="AR1" s="276"/>
      <c r="AS1" s="276"/>
      <c r="AT1" s="276"/>
      <c r="AU1" s="276"/>
      <c r="AV1" s="276"/>
      <c r="AW1" s="276"/>
      <c r="AX1" s="276"/>
      <c r="AY1" s="276"/>
      <c r="AZ1" s="276"/>
      <c r="BA1" s="276"/>
      <c r="BB1" s="276"/>
      <c r="BC1" s="276"/>
      <c r="BD1" s="276"/>
      <c r="BE1" s="276"/>
      <c r="BF1" s="276"/>
    </row>
    <row r="2" spans="1:58" ht="13.9" customHeight="1" x14ac:dyDescent="0.15">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J2" s="276"/>
      <c r="AK2" s="276"/>
      <c r="AL2" s="276"/>
      <c r="AM2" s="276"/>
      <c r="AN2" s="276"/>
      <c r="AO2" s="276"/>
      <c r="AP2" s="276"/>
      <c r="AQ2" s="276"/>
      <c r="AR2" s="276"/>
      <c r="AS2" s="276"/>
      <c r="AT2" s="276"/>
      <c r="AU2" s="276"/>
      <c r="AV2" s="276"/>
      <c r="AW2" s="276"/>
      <c r="AX2" s="276"/>
      <c r="AY2" s="276"/>
      <c r="AZ2" s="276"/>
      <c r="BA2" s="276"/>
      <c r="BB2" s="276"/>
      <c r="BC2" s="276"/>
      <c r="BD2" s="276"/>
      <c r="BE2" s="276"/>
      <c r="BF2" s="276"/>
    </row>
    <row r="3" spans="1:58" ht="33" customHeight="1" x14ac:dyDescent="0.15">
      <c r="A3" s="315" t="s">
        <v>604</v>
      </c>
      <c r="B3" s="315"/>
      <c r="C3" s="315"/>
      <c r="D3" s="315"/>
      <c r="E3" s="315"/>
      <c r="F3" s="315"/>
      <c r="G3" s="315"/>
      <c r="H3" s="315"/>
      <c r="I3" s="315"/>
      <c r="J3" s="315"/>
      <c r="K3" s="315"/>
      <c r="L3" s="315"/>
      <c r="M3" s="315"/>
      <c r="N3" s="315"/>
      <c r="O3" s="315"/>
      <c r="P3" s="315"/>
      <c r="Q3" s="315"/>
      <c r="R3" s="315"/>
      <c r="S3" s="315"/>
      <c r="T3" s="315"/>
      <c r="U3" s="315"/>
      <c r="V3" s="762"/>
      <c r="W3" s="313" t="s">
        <v>0</v>
      </c>
      <c r="X3" s="313"/>
      <c r="Y3" s="313"/>
      <c r="Z3" s="313"/>
      <c r="AA3" s="313"/>
      <c r="AB3" s="313"/>
      <c r="AC3" s="313"/>
      <c r="AD3" s="313"/>
      <c r="AE3" s="314">
        <f>応募用紙1!O3</f>
        <v>0</v>
      </c>
      <c r="AF3" s="314"/>
      <c r="AG3" s="314"/>
      <c r="AH3" s="314"/>
      <c r="AJ3" s="276"/>
      <c r="AK3" s="276"/>
      <c r="AL3" s="276"/>
      <c r="AM3" s="276"/>
      <c r="AN3" s="276"/>
      <c r="AO3" s="276"/>
      <c r="AP3" s="276"/>
      <c r="AQ3" s="276"/>
      <c r="AR3" s="276"/>
      <c r="AS3" s="276"/>
      <c r="AT3" s="276"/>
      <c r="AU3" s="276"/>
      <c r="AV3" s="276"/>
      <c r="AW3" s="276"/>
      <c r="AX3" s="276"/>
      <c r="AY3" s="276"/>
      <c r="AZ3" s="276"/>
      <c r="BA3" s="276"/>
      <c r="BB3" s="276"/>
      <c r="BC3" s="276"/>
      <c r="BD3" s="276"/>
      <c r="BE3" s="276"/>
      <c r="BF3" s="276"/>
    </row>
    <row r="4" spans="1:58" ht="13.9" customHeight="1" x14ac:dyDescent="0.15">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J4" s="276"/>
      <c r="AK4" s="276"/>
      <c r="AL4" s="276"/>
      <c r="AM4" s="276"/>
      <c r="AN4" s="276"/>
      <c r="AO4" s="276"/>
      <c r="AP4" s="276"/>
      <c r="AQ4" s="276"/>
      <c r="AR4" s="276"/>
      <c r="AS4" s="276"/>
      <c r="AT4" s="276"/>
      <c r="AU4" s="276"/>
      <c r="AV4" s="276"/>
      <c r="AW4" s="276"/>
      <c r="AX4" s="276"/>
      <c r="AY4" s="276"/>
      <c r="AZ4" s="276"/>
      <c r="BA4" s="276"/>
      <c r="BB4" s="276"/>
      <c r="BC4" s="276"/>
      <c r="BD4" s="276"/>
      <c r="BE4" s="276"/>
      <c r="BF4" s="276"/>
    </row>
    <row r="5" spans="1:58" ht="26.45" customHeight="1" x14ac:dyDescent="0.15">
      <c r="A5" s="319" t="s">
        <v>53</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J5" s="276"/>
      <c r="AK5" s="276"/>
      <c r="AL5" s="276"/>
      <c r="AM5" s="276"/>
      <c r="AN5" s="276"/>
      <c r="AO5" s="276"/>
      <c r="AP5" s="276"/>
      <c r="AQ5" s="276"/>
      <c r="AR5" s="276"/>
      <c r="AS5" s="276"/>
      <c r="AT5" s="276"/>
      <c r="AU5" s="276"/>
      <c r="AV5" s="276"/>
      <c r="AW5" s="276"/>
      <c r="AX5" s="276"/>
      <c r="AY5" s="276"/>
      <c r="AZ5" s="276"/>
      <c r="BA5" s="276"/>
      <c r="BB5" s="276"/>
      <c r="BC5" s="276"/>
      <c r="BD5" s="276"/>
      <c r="BE5" s="276"/>
      <c r="BF5" s="276"/>
    </row>
    <row r="6" spans="1:58" ht="26.45" customHeight="1" x14ac:dyDescent="0.15">
      <c r="A6" s="319" t="s">
        <v>67</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J6" s="276"/>
      <c r="AK6" s="276"/>
      <c r="AL6" s="276"/>
      <c r="AM6" s="276"/>
      <c r="AN6" s="276"/>
      <c r="AO6" s="276"/>
      <c r="AP6" s="276"/>
      <c r="AQ6" s="276"/>
      <c r="AR6" s="276"/>
      <c r="AS6" s="276"/>
      <c r="AT6" s="276"/>
      <c r="AU6" s="276"/>
      <c r="AV6" s="276"/>
      <c r="AW6" s="276"/>
      <c r="AX6" s="276"/>
      <c r="AY6" s="276"/>
      <c r="AZ6" s="276"/>
      <c r="BA6" s="276"/>
      <c r="BB6" s="276"/>
      <c r="BC6" s="276"/>
      <c r="BD6" s="276"/>
      <c r="BE6" s="276"/>
      <c r="BF6" s="276"/>
    </row>
    <row r="7" spans="1:58" x14ac:dyDescent="0.15">
      <c r="A7" s="308"/>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276"/>
      <c r="AK7" s="276"/>
      <c r="AL7" s="276"/>
      <c r="AM7" s="276"/>
      <c r="AN7" s="276"/>
      <c r="AO7" s="276"/>
      <c r="AP7" s="276"/>
      <c r="AQ7" s="276"/>
      <c r="AR7" s="276"/>
      <c r="AS7" s="276"/>
      <c r="AT7" s="276"/>
      <c r="AU7" s="276"/>
      <c r="AV7" s="276"/>
      <c r="AW7" s="276"/>
      <c r="AX7" s="276"/>
      <c r="AY7" s="276"/>
      <c r="AZ7" s="276"/>
      <c r="BA7" s="276"/>
      <c r="BB7" s="276"/>
      <c r="BC7" s="276"/>
      <c r="BD7" s="276"/>
      <c r="BE7" s="276"/>
      <c r="BF7" s="276"/>
    </row>
    <row r="8" spans="1:58" ht="28.5" customHeight="1" thickBot="1" x14ac:dyDescent="0.2">
      <c r="A8" s="742" t="s">
        <v>566</v>
      </c>
      <c r="B8" s="743"/>
      <c r="C8" s="743"/>
      <c r="D8" s="744" t="str">
        <f>応募形態!J9</f>
        <v>選択</v>
      </c>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c r="AG8" s="744"/>
      <c r="AH8" s="744"/>
      <c r="AI8" s="744"/>
      <c r="AJ8" s="276"/>
      <c r="AK8" s="276"/>
      <c r="AL8" s="276"/>
      <c r="AM8" s="276"/>
      <c r="AN8" s="276"/>
      <c r="AO8" s="276"/>
      <c r="AP8" s="276"/>
      <c r="AQ8" s="276"/>
      <c r="AR8" s="276"/>
      <c r="AS8" s="276"/>
      <c r="AT8" s="276"/>
      <c r="AU8" s="276"/>
      <c r="AV8" s="276"/>
      <c r="AW8" s="276"/>
      <c r="AX8" s="276"/>
      <c r="AY8" s="276"/>
      <c r="AZ8" s="276"/>
      <c r="BA8" s="276"/>
      <c r="BB8" s="276"/>
      <c r="BC8" s="276"/>
      <c r="BD8" s="276"/>
      <c r="BE8" s="276"/>
      <c r="BF8" s="276"/>
    </row>
    <row r="9" spans="1:58" ht="27.6" customHeight="1" x14ac:dyDescent="0.15">
      <c r="A9" s="763" t="s">
        <v>105</v>
      </c>
      <c r="B9" s="764"/>
      <c r="C9" s="764"/>
      <c r="D9" s="765" t="str">
        <f>応募用紙1!C6</f>
        <v>(20字程度）</v>
      </c>
      <c r="E9" s="766"/>
      <c r="F9" s="766"/>
      <c r="G9" s="766"/>
      <c r="H9" s="766"/>
      <c r="I9" s="766"/>
      <c r="J9" s="766"/>
      <c r="K9" s="766"/>
      <c r="L9" s="766"/>
      <c r="M9" s="766"/>
      <c r="N9" s="766"/>
      <c r="O9" s="766"/>
      <c r="P9" s="766"/>
      <c r="Q9" s="766"/>
      <c r="R9" s="766"/>
      <c r="S9" s="766"/>
      <c r="T9" s="766"/>
      <c r="U9" s="766"/>
      <c r="V9" s="766"/>
      <c r="W9" s="766"/>
      <c r="X9" s="766"/>
      <c r="Y9" s="766"/>
      <c r="Z9" s="766"/>
      <c r="AA9" s="766"/>
      <c r="AB9" s="766"/>
      <c r="AC9" s="766"/>
      <c r="AD9" s="766"/>
      <c r="AE9" s="766"/>
      <c r="AF9" s="766"/>
      <c r="AG9" s="766"/>
      <c r="AH9" s="766"/>
      <c r="AI9" s="767"/>
      <c r="AJ9" s="276" t="s">
        <v>516</v>
      </c>
      <c r="AK9" s="277">
        <f>LEN(D9)</f>
        <v>7</v>
      </c>
      <c r="AL9" s="276"/>
      <c r="AM9" s="276"/>
      <c r="AN9" s="276"/>
      <c r="AO9" s="276"/>
      <c r="AP9" s="276"/>
      <c r="AQ9" s="276"/>
      <c r="AR9" s="276"/>
      <c r="AS9" s="276"/>
      <c r="AT9" s="276"/>
      <c r="AU9" s="276"/>
      <c r="AV9" s="276"/>
      <c r="AW9" s="276"/>
      <c r="AX9" s="276"/>
      <c r="AY9" s="276"/>
      <c r="AZ9" s="276"/>
      <c r="BA9" s="276"/>
      <c r="BB9" s="276"/>
      <c r="BC9" s="276"/>
      <c r="BD9" s="276"/>
      <c r="BE9" s="276"/>
      <c r="BF9" s="276"/>
    </row>
    <row r="10" spans="1:58" ht="15.75" customHeight="1" thickBot="1" x14ac:dyDescent="0.2">
      <c r="A10" s="768" t="s">
        <v>143</v>
      </c>
      <c r="B10" s="769"/>
      <c r="C10" s="770"/>
      <c r="D10" s="771" t="str">
        <f>応募用紙1!C5</f>
        <v>（フリガナ）</v>
      </c>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3"/>
      <c r="AJ10" s="276" t="s">
        <v>516</v>
      </c>
      <c r="AK10" s="277">
        <f>LEN(D10)</f>
        <v>6</v>
      </c>
      <c r="AL10" s="276"/>
      <c r="AM10" s="276"/>
      <c r="AN10" s="276"/>
      <c r="AO10" s="276"/>
      <c r="AP10" s="276"/>
      <c r="AQ10" s="276"/>
      <c r="AR10" s="276"/>
      <c r="AS10" s="276"/>
      <c r="AT10" s="276"/>
      <c r="AU10" s="276"/>
      <c r="AV10" s="276"/>
      <c r="AW10" s="276"/>
      <c r="AX10" s="276"/>
      <c r="AY10" s="276"/>
      <c r="AZ10" s="276"/>
      <c r="BA10" s="276"/>
      <c r="BB10" s="276"/>
      <c r="BC10" s="276"/>
      <c r="BD10" s="276"/>
      <c r="BE10" s="276"/>
      <c r="BF10" s="276"/>
    </row>
    <row r="11" spans="1:58" ht="9" customHeight="1" thickBot="1" x14ac:dyDescent="0.2">
      <c r="A11" s="761"/>
      <c r="B11" s="761"/>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row>
    <row r="12" spans="1:58" ht="7.5" customHeight="1" x14ac:dyDescent="0.15">
      <c r="A12" s="717" t="s">
        <v>497</v>
      </c>
      <c r="B12" s="718"/>
      <c r="C12" s="719"/>
      <c r="D12" s="711" t="str">
        <f>IF(D8="・共同企業体での応募",'応募用紙2 -3'!C10,IF(D8="・連名での応募",'応募用紙2 -2'!C10,IF(D8="・単独企業・団体での応募",'応募用紙2 -1'!C5,"")))</f>
        <v/>
      </c>
      <c r="E12" s="711"/>
      <c r="F12" s="711"/>
      <c r="G12" s="711"/>
      <c r="H12" s="711"/>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2"/>
      <c r="AJ12" s="709" t="s">
        <v>517</v>
      </c>
      <c r="AK12" s="278"/>
      <c r="AL12" s="278"/>
      <c r="AM12" s="278"/>
      <c r="AN12" s="278"/>
      <c r="AO12" s="278"/>
      <c r="AP12" s="276"/>
      <c r="AQ12" s="276"/>
      <c r="AR12" s="276"/>
      <c r="AS12" s="276"/>
      <c r="AT12" s="276"/>
      <c r="AU12" s="276"/>
      <c r="AV12" s="276"/>
      <c r="AW12" s="276"/>
      <c r="AX12" s="276"/>
      <c r="AY12" s="276"/>
      <c r="AZ12" s="276"/>
      <c r="BA12" s="276"/>
      <c r="BB12" s="276"/>
      <c r="BC12" s="276"/>
      <c r="BD12" s="276"/>
      <c r="BE12" s="276"/>
      <c r="BF12" s="276"/>
    </row>
    <row r="13" spans="1:58" ht="13.5" customHeight="1" x14ac:dyDescent="0.15">
      <c r="A13" s="720"/>
      <c r="B13" s="721"/>
      <c r="C13" s="722"/>
      <c r="D13" s="713"/>
      <c r="E13" s="713"/>
      <c r="F13" s="713"/>
      <c r="G13" s="713"/>
      <c r="H13" s="713"/>
      <c r="I13" s="713"/>
      <c r="J13" s="713"/>
      <c r="K13" s="713"/>
      <c r="L13" s="713"/>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4"/>
      <c r="AJ13" s="709"/>
      <c r="AK13" s="278"/>
      <c r="AL13" s="278"/>
      <c r="AM13" s="278"/>
      <c r="AN13" s="278"/>
      <c r="AO13" s="278"/>
      <c r="AP13" s="276"/>
      <c r="AQ13" s="276"/>
      <c r="AR13" s="276"/>
      <c r="AS13" s="276"/>
      <c r="AT13" s="276"/>
      <c r="AU13" s="276"/>
      <c r="AV13" s="276"/>
      <c r="AW13" s="276"/>
      <c r="AX13" s="276"/>
      <c r="AY13" s="276"/>
      <c r="AZ13" s="276"/>
      <c r="BA13" s="276"/>
      <c r="BB13" s="276"/>
      <c r="BC13" s="276"/>
      <c r="BD13" s="276"/>
      <c r="BE13" s="276"/>
      <c r="BF13" s="276"/>
    </row>
    <row r="14" spans="1:58" ht="12.75" customHeight="1" thickBot="1" x14ac:dyDescent="0.2">
      <c r="A14" s="735" t="str">
        <f>IF(D8="・共同企業体での応募","(共同企業体名)","")</f>
        <v/>
      </c>
      <c r="B14" s="736"/>
      <c r="C14" s="736"/>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715"/>
      <c r="AD14" s="715"/>
      <c r="AE14" s="715"/>
      <c r="AF14" s="715"/>
      <c r="AG14" s="715"/>
      <c r="AH14" s="715"/>
      <c r="AI14" s="716"/>
      <c r="AJ14" s="709"/>
      <c r="AK14" s="278"/>
      <c r="AL14" s="278"/>
      <c r="AM14" s="278"/>
      <c r="AN14" s="278"/>
      <c r="AO14" s="278"/>
      <c r="AP14" s="276"/>
      <c r="AQ14" s="276"/>
      <c r="AR14" s="276"/>
      <c r="AS14" s="276"/>
      <c r="AT14" s="276"/>
      <c r="AU14" s="276"/>
      <c r="AV14" s="276"/>
      <c r="AW14" s="276"/>
      <c r="AX14" s="276"/>
      <c r="AY14" s="276"/>
      <c r="AZ14" s="276"/>
      <c r="BA14" s="276"/>
      <c r="BB14" s="276"/>
      <c r="BC14" s="276"/>
      <c r="BD14" s="276"/>
      <c r="BE14" s="276"/>
      <c r="BF14" s="276"/>
    </row>
    <row r="15" spans="1:58" ht="11.25" customHeight="1" thickBot="1" x14ac:dyDescent="0.2">
      <c r="A15" s="710"/>
      <c r="B15" s="710"/>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row>
    <row r="16" spans="1:58" ht="27.6" customHeight="1" thickBot="1" x14ac:dyDescent="0.2">
      <c r="A16" s="25"/>
      <c r="B16" s="25"/>
      <c r="C16" s="75" t="s">
        <v>47</v>
      </c>
      <c r="D16" s="731" t="s">
        <v>52</v>
      </c>
      <c r="E16" s="732"/>
      <c r="F16" s="733"/>
      <c r="G16" s="732" t="s">
        <v>127</v>
      </c>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4"/>
      <c r="AI16" s="38" t="s">
        <v>49</v>
      </c>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row>
    <row r="17" spans="1:58" ht="27.6" customHeight="1" x14ac:dyDescent="0.15">
      <c r="A17" s="696" t="s">
        <v>162</v>
      </c>
      <c r="B17" s="696" t="s">
        <v>128</v>
      </c>
      <c r="C17" s="88" t="s">
        <v>48</v>
      </c>
      <c r="D17" s="723" t="s">
        <v>141</v>
      </c>
      <c r="E17" s="723"/>
      <c r="F17" s="724"/>
      <c r="G17" s="725" t="s">
        <v>384</v>
      </c>
      <c r="H17" s="725"/>
      <c r="I17" s="725"/>
      <c r="J17" s="725"/>
      <c r="K17" s="725"/>
      <c r="L17" s="725"/>
      <c r="M17" s="725"/>
      <c r="N17" s="725"/>
      <c r="O17" s="725"/>
      <c r="P17" s="725"/>
      <c r="Q17" s="725"/>
      <c r="R17" s="725"/>
      <c r="S17" s="725"/>
      <c r="T17" s="725"/>
      <c r="U17" s="725"/>
      <c r="V17" s="725"/>
      <c r="W17" s="725"/>
      <c r="X17" s="725"/>
      <c r="Y17" s="725"/>
      <c r="Z17" s="725"/>
      <c r="AA17" s="725"/>
      <c r="AB17" s="725"/>
      <c r="AC17" s="725"/>
      <c r="AD17" s="725"/>
      <c r="AE17" s="725"/>
      <c r="AF17" s="725"/>
      <c r="AG17" s="725"/>
      <c r="AH17" s="726"/>
      <c r="AI17" s="77"/>
      <c r="AJ17" s="287" t="s">
        <v>605</v>
      </c>
      <c r="AK17" s="287"/>
      <c r="AL17" s="276"/>
      <c r="AM17" s="276"/>
      <c r="AN17" s="276"/>
      <c r="AO17" s="276"/>
      <c r="AP17" s="276"/>
      <c r="AQ17" s="276"/>
      <c r="AR17" s="276"/>
      <c r="AS17" s="276"/>
      <c r="AT17" s="276"/>
      <c r="AU17" s="276"/>
      <c r="AV17" s="276"/>
      <c r="AW17" s="276"/>
      <c r="AX17" s="276"/>
      <c r="AY17" s="276"/>
      <c r="AZ17" s="276"/>
      <c r="BA17" s="276"/>
      <c r="BB17" s="276"/>
      <c r="BC17" s="276"/>
      <c r="BD17" s="276"/>
      <c r="BE17" s="276"/>
      <c r="BF17" s="276"/>
    </row>
    <row r="18" spans="1:58" ht="27.6" customHeight="1" x14ac:dyDescent="0.15">
      <c r="A18" s="697"/>
      <c r="B18" s="697"/>
      <c r="C18" s="78" t="s">
        <v>129</v>
      </c>
      <c r="D18" s="727"/>
      <c r="E18" s="727"/>
      <c r="F18" s="728"/>
      <c r="G18" s="699" t="s">
        <v>559</v>
      </c>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c r="AH18" s="700"/>
      <c r="AI18" s="79"/>
      <c r="AJ18" s="287" t="s">
        <v>605</v>
      </c>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row>
    <row r="19" spans="1:58" ht="41.1" customHeight="1" x14ac:dyDescent="0.15">
      <c r="A19" s="697"/>
      <c r="B19" s="697"/>
      <c r="C19" s="76" t="s">
        <v>48</v>
      </c>
      <c r="D19" s="738" t="s">
        <v>68</v>
      </c>
      <c r="E19" s="738"/>
      <c r="F19" s="739"/>
      <c r="G19" s="707" t="s">
        <v>375</v>
      </c>
      <c r="H19" s="707"/>
      <c r="I19" s="707"/>
      <c r="J19" s="707"/>
      <c r="K19" s="707"/>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8"/>
      <c r="AI19" s="79"/>
      <c r="AJ19" s="287" t="s">
        <v>605</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row>
    <row r="20" spans="1:58" ht="27.6" customHeight="1" x14ac:dyDescent="0.15">
      <c r="A20" s="697"/>
      <c r="B20" s="697"/>
      <c r="C20" s="701" t="s">
        <v>48</v>
      </c>
      <c r="D20" s="738"/>
      <c r="E20" s="738"/>
      <c r="F20" s="739"/>
      <c r="G20" s="703" t="s">
        <v>373</v>
      </c>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4"/>
      <c r="AI20" s="729"/>
      <c r="AJ20" s="737" t="s">
        <v>605</v>
      </c>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row>
    <row r="21" spans="1:58" ht="13.5" customHeight="1" x14ac:dyDescent="0.15">
      <c r="A21" s="697"/>
      <c r="B21" s="697"/>
      <c r="C21" s="702"/>
      <c r="D21" s="738"/>
      <c r="E21" s="738"/>
      <c r="F21" s="739"/>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706"/>
      <c r="AI21" s="730"/>
      <c r="AJ21" s="737"/>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row>
    <row r="22" spans="1:58" ht="27.6" customHeight="1" x14ac:dyDescent="0.15">
      <c r="A22" s="697"/>
      <c r="B22" s="697"/>
      <c r="C22" s="701" t="s">
        <v>48</v>
      </c>
      <c r="D22" s="738"/>
      <c r="E22" s="738"/>
      <c r="F22" s="739"/>
      <c r="G22" s="703" t="s">
        <v>374</v>
      </c>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4"/>
      <c r="AI22" s="729"/>
      <c r="AJ22" s="737" t="s">
        <v>605</v>
      </c>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row>
    <row r="23" spans="1:58" ht="13.5" customHeight="1" x14ac:dyDescent="0.15">
      <c r="A23" s="697"/>
      <c r="B23" s="697"/>
      <c r="C23" s="702"/>
      <c r="D23" s="740"/>
      <c r="E23" s="740"/>
      <c r="F23" s="741"/>
      <c r="G23" s="705"/>
      <c r="H23" s="705"/>
      <c r="I23" s="705"/>
      <c r="J23" s="705"/>
      <c r="K23" s="705"/>
      <c r="L23" s="705"/>
      <c r="M23" s="705"/>
      <c r="N23" s="705"/>
      <c r="O23" s="705"/>
      <c r="P23" s="705"/>
      <c r="Q23" s="705"/>
      <c r="R23" s="705"/>
      <c r="S23" s="705"/>
      <c r="T23" s="705"/>
      <c r="U23" s="705"/>
      <c r="V23" s="705"/>
      <c r="W23" s="705"/>
      <c r="X23" s="705"/>
      <c r="Y23" s="705"/>
      <c r="Z23" s="705"/>
      <c r="AA23" s="705"/>
      <c r="AB23" s="705"/>
      <c r="AC23" s="705"/>
      <c r="AD23" s="705"/>
      <c r="AE23" s="705"/>
      <c r="AF23" s="705"/>
      <c r="AG23" s="705"/>
      <c r="AH23" s="706"/>
      <c r="AI23" s="730"/>
      <c r="AJ23" s="737"/>
      <c r="AK23" s="276"/>
      <c r="AL23" s="276"/>
      <c r="AM23" s="276"/>
      <c r="AN23" s="276"/>
      <c r="AO23" s="276"/>
      <c r="AP23" s="276"/>
      <c r="AQ23" s="276"/>
      <c r="AR23" s="276"/>
      <c r="AS23" s="276"/>
      <c r="AT23" s="276"/>
      <c r="AU23" s="276"/>
      <c r="AV23" s="276"/>
      <c r="AW23" s="276"/>
      <c r="AX23" s="276"/>
      <c r="AY23" s="276"/>
      <c r="AZ23" s="276"/>
      <c r="BA23" s="276"/>
      <c r="BB23" s="276"/>
      <c r="BC23" s="276"/>
      <c r="BD23" s="276"/>
      <c r="BE23" s="276"/>
      <c r="BF23" s="276"/>
    </row>
    <row r="24" spans="1:58" ht="27.6" customHeight="1" x14ac:dyDescent="0.15">
      <c r="A24" s="697"/>
      <c r="B24" s="697"/>
      <c r="C24" s="78" t="s">
        <v>48</v>
      </c>
      <c r="D24" s="747" t="s">
        <v>130</v>
      </c>
      <c r="E24" s="747"/>
      <c r="F24" s="748"/>
      <c r="G24" s="749" t="s">
        <v>460</v>
      </c>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50"/>
      <c r="AI24" s="79"/>
      <c r="AJ24" s="287" t="s">
        <v>605</v>
      </c>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row>
    <row r="25" spans="1:58" ht="27.6" customHeight="1" x14ac:dyDescent="0.15">
      <c r="A25" s="698"/>
      <c r="B25" s="698"/>
      <c r="C25" s="78" t="s">
        <v>48</v>
      </c>
      <c r="D25" s="784"/>
      <c r="E25" s="784"/>
      <c r="F25" s="785"/>
      <c r="G25" s="749" t="s">
        <v>461</v>
      </c>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50"/>
      <c r="AI25" s="79"/>
      <c r="AJ25" s="287" t="s">
        <v>605</v>
      </c>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row>
    <row r="26" spans="1:58" ht="27.6" customHeight="1" x14ac:dyDescent="0.15">
      <c r="A26" s="758" t="s">
        <v>163</v>
      </c>
      <c r="B26" s="80" t="s">
        <v>131</v>
      </c>
      <c r="C26" s="78" t="s">
        <v>48</v>
      </c>
      <c r="D26" s="747" t="s">
        <v>130</v>
      </c>
      <c r="E26" s="747"/>
      <c r="F26" s="748"/>
      <c r="G26" s="749" t="s">
        <v>132</v>
      </c>
      <c r="H26" s="749"/>
      <c r="I26" s="749"/>
      <c r="J26" s="749"/>
      <c r="K26" s="749"/>
      <c r="L26" s="749"/>
      <c r="M26" s="749"/>
      <c r="N26" s="749"/>
      <c r="O26" s="749"/>
      <c r="P26" s="749"/>
      <c r="Q26" s="749"/>
      <c r="R26" s="749"/>
      <c r="S26" s="749"/>
      <c r="T26" s="749"/>
      <c r="U26" s="749"/>
      <c r="V26" s="749"/>
      <c r="W26" s="749"/>
      <c r="X26" s="749"/>
      <c r="Y26" s="749"/>
      <c r="Z26" s="749"/>
      <c r="AA26" s="749"/>
      <c r="AB26" s="749"/>
      <c r="AC26" s="749"/>
      <c r="AD26" s="749"/>
      <c r="AE26" s="749"/>
      <c r="AF26" s="749"/>
      <c r="AG26" s="749"/>
      <c r="AH26" s="750"/>
      <c r="AI26" s="79"/>
      <c r="AJ26" s="287" t="s">
        <v>605</v>
      </c>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row>
    <row r="27" spans="1:58" ht="27.6" customHeight="1" x14ac:dyDescent="0.15">
      <c r="A27" s="759"/>
      <c r="B27" s="80" t="s">
        <v>133</v>
      </c>
      <c r="C27" s="78" t="s">
        <v>48</v>
      </c>
      <c r="D27" s="747" t="s">
        <v>130</v>
      </c>
      <c r="E27" s="747"/>
      <c r="F27" s="748"/>
      <c r="G27" s="749" t="s">
        <v>134</v>
      </c>
      <c r="H27" s="749"/>
      <c r="I27" s="749"/>
      <c r="J27" s="749"/>
      <c r="K27" s="749"/>
      <c r="L27" s="749"/>
      <c r="M27" s="749"/>
      <c r="N27" s="749"/>
      <c r="O27" s="749"/>
      <c r="P27" s="749"/>
      <c r="Q27" s="749"/>
      <c r="R27" s="749"/>
      <c r="S27" s="749"/>
      <c r="T27" s="749"/>
      <c r="U27" s="749"/>
      <c r="V27" s="749"/>
      <c r="W27" s="749"/>
      <c r="X27" s="749"/>
      <c r="Y27" s="749"/>
      <c r="Z27" s="749"/>
      <c r="AA27" s="749"/>
      <c r="AB27" s="749"/>
      <c r="AC27" s="749"/>
      <c r="AD27" s="749"/>
      <c r="AE27" s="749"/>
      <c r="AF27" s="749"/>
      <c r="AG27" s="749"/>
      <c r="AH27" s="750"/>
      <c r="AI27" s="79"/>
      <c r="AJ27" s="287" t="s">
        <v>605</v>
      </c>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row>
    <row r="28" spans="1:58" ht="27.6" customHeight="1" x14ac:dyDescent="0.15">
      <c r="A28" s="759"/>
      <c r="B28" s="80" t="s">
        <v>135</v>
      </c>
      <c r="C28" s="78" t="s">
        <v>48</v>
      </c>
      <c r="D28" s="747" t="s">
        <v>130</v>
      </c>
      <c r="E28" s="747"/>
      <c r="F28" s="748"/>
      <c r="G28" s="749" t="s">
        <v>462</v>
      </c>
      <c r="H28" s="749"/>
      <c r="I28" s="749"/>
      <c r="J28" s="749"/>
      <c r="K28" s="749"/>
      <c r="L28" s="749"/>
      <c r="M28" s="749"/>
      <c r="N28" s="749"/>
      <c r="O28" s="749"/>
      <c r="P28" s="749"/>
      <c r="Q28" s="749"/>
      <c r="R28" s="749"/>
      <c r="S28" s="749"/>
      <c r="T28" s="749"/>
      <c r="U28" s="749"/>
      <c r="V28" s="749"/>
      <c r="W28" s="749"/>
      <c r="X28" s="749"/>
      <c r="Y28" s="749"/>
      <c r="Z28" s="749"/>
      <c r="AA28" s="749"/>
      <c r="AB28" s="749"/>
      <c r="AC28" s="749"/>
      <c r="AD28" s="749"/>
      <c r="AE28" s="749"/>
      <c r="AF28" s="749"/>
      <c r="AG28" s="749"/>
      <c r="AH28" s="750"/>
      <c r="AI28" s="79"/>
      <c r="AJ28" s="287" t="s">
        <v>605</v>
      </c>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row>
    <row r="29" spans="1:58" ht="27.6" customHeight="1" x14ac:dyDescent="0.15">
      <c r="A29" s="759"/>
      <c r="B29" s="80" t="s">
        <v>136</v>
      </c>
      <c r="C29" s="78" t="s">
        <v>48</v>
      </c>
      <c r="D29" s="747" t="s">
        <v>130</v>
      </c>
      <c r="E29" s="747"/>
      <c r="F29" s="748"/>
      <c r="G29" s="749" t="s">
        <v>388</v>
      </c>
      <c r="H29" s="749"/>
      <c r="I29" s="749"/>
      <c r="J29" s="749"/>
      <c r="K29" s="749"/>
      <c r="L29" s="749"/>
      <c r="M29" s="749"/>
      <c r="N29" s="749"/>
      <c r="O29" s="749"/>
      <c r="P29" s="749"/>
      <c r="Q29" s="749"/>
      <c r="R29" s="749"/>
      <c r="S29" s="749"/>
      <c r="T29" s="749"/>
      <c r="U29" s="749"/>
      <c r="V29" s="749"/>
      <c r="W29" s="749"/>
      <c r="X29" s="749"/>
      <c r="Y29" s="749"/>
      <c r="Z29" s="749"/>
      <c r="AA29" s="749"/>
      <c r="AB29" s="749"/>
      <c r="AC29" s="749"/>
      <c r="AD29" s="749"/>
      <c r="AE29" s="749"/>
      <c r="AF29" s="749"/>
      <c r="AG29" s="749"/>
      <c r="AH29" s="750"/>
      <c r="AI29" s="79"/>
      <c r="AJ29" s="287" t="s">
        <v>605</v>
      </c>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row>
    <row r="30" spans="1:58" ht="27.6" customHeight="1" x14ac:dyDescent="0.15">
      <c r="A30" s="760"/>
      <c r="B30" s="80" t="s">
        <v>137</v>
      </c>
      <c r="C30" s="78" t="s">
        <v>48</v>
      </c>
      <c r="D30" s="784"/>
      <c r="E30" s="784"/>
      <c r="F30" s="785"/>
      <c r="G30" s="749" t="s">
        <v>138</v>
      </c>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49"/>
      <c r="AF30" s="749"/>
      <c r="AG30" s="749"/>
      <c r="AH30" s="750"/>
      <c r="AI30" s="193" t="s">
        <v>383</v>
      </c>
      <c r="AJ30" s="287" t="s">
        <v>605</v>
      </c>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row>
    <row r="31" spans="1:58" ht="19.5" customHeight="1" x14ac:dyDescent="0.15">
      <c r="A31" s="758" t="s">
        <v>164</v>
      </c>
      <c r="B31" s="774" t="s">
        <v>139</v>
      </c>
      <c r="C31" s="752" t="s">
        <v>169</v>
      </c>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c r="AD31" s="752"/>
      <c r="AE31" s="752"/>
      <c r="AF31" s="752"/>
      <c r="AG31" s="752"/>
      <c r="AH31" s="752"/>
      <c r="AI31" s="753"/>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row>
    <row r="32" spans="1:58" ht="27.6" customHeight="1" x14ac:dyDescent="0.15">
      <c r="A32" s="759"/>
      <c r="B32" s="697"/>
      <c r="C32" s="89" t="s">
        <v>129</v>
      </c>
      <c r="D32" s="775" t="s">
        <v>130</v>
      </c>
      <c r="E32" s="776"/>
      <c r="F32" s="777"/>
      <c r="G32" s="751" t="s">
        <v>165</v>
      </c>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87"/>
      <c r="AJ32" s="287" t="s">
        <v>605</v>
      </c>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row>
    <row r="33" spans="1:58" ht="27.6" customHeight="1" x14ac:dyDescent="0.15">
      <c r="A33" s="759"/>
      <c r="B33" s="697"/>
      <c r="C33" s="89" t="s">
        <v>48</v>
      </c>
      <c r="D33" s="778"/>
      <c r="E33" s="779"/>
      <c r="F33" s="780"/>
      <c r="G33" s="751" t="s">
        <v>166</v>
      </c>
      <c r="H33" s="751"/>
      <c r="I33" s="751"/>
      <c r="J33" s="751"/>
      <c r="K33" s="751"/>
      <c r="L33" s="751"/>
      <c r="M33" s="751"/>
      <c r="N33" s="751"/>
      <c r="O33" s="751"/>
      <c r="P33" s="751"/>
      <c r="Q33" s="751"/>
      <c r="R33" s="751"/>
      <c r="S33" s="751"/>
      <c r="T33" s="751"/>
      <c r="U33" s="751"/>
      <c r="V33" s="751"/>
      <c r="W33" s="751"/>
      <c r="X33" s="751"/>
      <c r="Y33" s="751"/>
      <c r="Z33" s="751"/>
      <c r="AA33" s="751"/>
      <c r="AB33" s="751"/>
      <c r="AC33" s="751"/>
      <c r="AD33" s="751"/>
      <c r="AE33" s="751"/>
      <c r="AF33" s="751"/>
      <c r="AG33" s="751"/>
      <c r="AH33" s="751"/>
      <c r="AI33" s="87"/>
      <c r="AJ33" s="287" t="s">
        <v>605</v>
      </c>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row>
    <row r="34" spans="1:58" ht="27.6" customHeight="1" x14ac:dyDescent="0.15">
      <c r="A34" s="759"/>
      <c r="B34" s="697"/>
      <c r="C34" s="89" t="s">
        <v>48</v>
      </c>
      <c r="D34" s="778"/>
      <c r="E34" s="779"/>
      <c r="F34" s="780"/>
      <c r="G34" s="751" t="s">
        <v>167</v>
      </c>
      <c r="H34" s="751"/>
      <c r="I34" s="751"/>
      <c r="J34" s="751"/>
      <c r="K34" s="751"/>
      <c r="L34" s="751"/>
      <c r="M34" s="751"/>
      <c r="N34" s="751"/>
      <c r="O34" s="751"/>
      <c r="P34" s="751"/>
      <c r="Q34" s="751"/>
      <c r="R34" s="751"/>
      <c r="S34" s="751"/>
      <c r="T34" s="751"/>
      <c r="U34" s="751"/>
      <c r="V34" s="751"/>
      <c r="W34" s="751"/>
      <c r="X34" s="751"/>
      <c r="Y34" s="751"/>
      <c r="Z34" s="751"/>
      <c r="AA34" s="751"/>
      <c r="AB34" s="751"/>
      <c r="AC34" s="751"/>
      <c r="AD34" s="751"/>
      <c r="AE34" s="751"/>
      <c r="AF34" s="751"/>
      <c r="AG34" s="751"/>
      <c r="AH34" s="751"/>
      <c r="AI34" s="87"/>
      <c r="AJ34" s="287" t="s">
        <v>605</v>
      </c>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row>
    <row r="35" spans="1:58" ht="27.6" customHeight="1" x14ac:dyDescent="0.15">
      <c r="A35" s="760"/>
      <c r="B35" s="698"/>
      <c r="C35" s="89" t="s">
        <v>48</v>
      </c>
      <c r="D35" s="781"/>
      <c r="E35" s="782"/>
      <c r="F35" s="783"/>
      <c r="G35" s="754" t="s">
        <v>168</v>
      </c>
      <c r="H35" s="749"/>
      <c r="I35" s="749"/>
      <c r="J35" s="749"/>
      <c r="K35" s="749"/>
      <c r="L35" s="749"/>
      <c r="M35" s="749"/>
      <c r="N35" s="749"/>
      <c r="O35" s="749"/>
      <c r="P35" s="749"/>
      <c r="Q35" s="749"/>
      <c r="R35" s="749"/>
      <c r="S35" s="749"/>
      <c r="T35" s="749"/>
      <c r="U35" s="749"/>
      <c r="V35" s="749"/>
      <c r="W35" s="749"/>
      <c r="X35" s="749"/>
      <c r="Y35" s="749"/>
      <c r="Z35" s="749"/>
      <c r="AA35" s="749"/>
      <c r="AB35" s="749"/>
      <c r="AC35" s="749"/>
      <c r="AD35" s="749"/>
      <c r="AE35" s="749"/>
      <c r="AF35" s="749"/>
      <c r="AG35" s="749"/>
      <c r="AH35" s="750"/>
      <c r="AI35" s="87"/>
      <c r="AJ35" s="287" t="s">
        <v>605</v>
      </c>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row>
    <row r="36" spans="1:58" ht="39.75" customHeight="1" thickBot="1" x14ac:dyDescent="0.2">
      <c r="A36" s="192" t="s">
        <v>389</v>
      </c>
      <c r="B36" s="186"/>
      <c r="C36" s="191" t="s">
        <v>48</v>
      </c>
      <c r="D36" s="755" t="s">
        <v>130</v>
      </c>
      <c r="E36" s="756"/>
      <c r="F36" s="757"/>
      <c r="G36" s="745" t="s">
        <v>390</v>
      </c>
      <c r="H36" s="746"/>
      <c r="I36" s="746"/>
      <c r="J36" s="746"/>
      <c r="K36" s="746"/>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195"/>
      <c r="AJ36" s="287" t="s">
        <v>605</v>
      </c>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row>
    <row r="37" spans="1:58" x14ac:dyDescent="0.15">
      <c r="A37" s="276"/>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row>
    <row r="38" spans="1:58" x14ac:dyDescent="0.15">
      <c r="A38" s="276"/>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row>
    <row r="39" spans="1:58" x14ac:dyDescent="0.15">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row>
    <row r="40" spans="1:58" x14ac:dyDescent="0.15">
      <c r="A40" s="276"/>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row>
    <row r="41" spans="1:58" x14ac:dyDescent="0.15">
      <c r="A41" s="276"/>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row>
    <row r="42" spans="1:58" x14ac:dyDescent="0.15">
      <c r="A42" s="276"/>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row>
    <row r="43" spans="1:58" x14ac:dyDescent="0.15">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row>
    <row r="44" spans="1:58" x14ac:dyDescent="0.15">
      <c r="A44" s="276"/>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row>
    <row r="45" spans="1:58" x14ac:dyDescent="0.15">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row>
    <row r="46" spans="1:58" x14ac:dyDescent="0.15">
      <c r="A46" s="276"/>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row>
    <row r="47" spans="1:58" x14ac:dyDescent="0.15">
      <c r="A47" s="276"/>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row>
    <row r="48" spans="1:58" x14ac:dyDescent="0.15">
      <c r="A48" s="276"/>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row>
    <row r="49" spans="1:58" x14ac:dyDescent="0.15">
      <c r="A49" s="276"/>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row>
    <row r="50" spans="1:58" x14ac:dyDescent="0.15">
      <c r="A50" s="276"/>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row>
    <row r="51" spans="1:58" x14ac:dyDescent="0.15">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row>
    <row r="52" spans="1:58" x14ac:dyDescent="0.15">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row>
    <row r="53" spans="1:58" x14ac:dyDescent="0.15">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row>
    <row r="54" spans="1:58" x14ac:dyDescent="0.15">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row>
    <row r="55" spans="1:58" x14ac:dyDescent="0.15">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row>
    <row r="56" spans="1:58" x14ac:dyDescent="0.15">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row>
    <row r="57" spans="1:58" x14ac:dyDescent="0.15">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row>
    <row r="58" spans="1:58" x14ac:dyDescent="0.15">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row>
    <row r="59" spans="1:58" x14ac:dyDescent="0.15">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c r="AN59" s="276"/>
      <c r="AO59" s="276"/>
      <c r="AP59" s="276"/>
      <c r="AQ59" s="276"/>
      <c r="AR59" s="276"/>
      <c r="AS59" s="276"/>
      <c r="AT59" s="276"/>
      <c r="AU59" s="276"/>
      <c r="AV59" s="276"/>
      <c r="AW59" s="276"/>
      <c r="AX59" s="276"/>
      <c r="AY59" s="276"/>
      <c r="AZ59" s="276"/>
      <c r="BA59" s="276"/>
      <c r="BB59" s="276"/>
      <c r="BC59" s="276"/>
      <c r="BD59" s="276"/>
      <c r="BE59" s="276"/>
      <c r="BF59" s="276"/>
    </row>
    <row r="60" spans="1:58" x14ac:dyDescent="0.15">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c r="AT60" s="276"/>
      <c r="AU60" s="276"/>
      <c r="AV60" s="276"/>
      <c r="AW60" s="276"/>
      <c r="AX60" s="276"/>
      <c r="AY60" s="276"/>
      <c r="AZ60" s="276"/>
      <c r="BA60" s="276"/>
      <c r="BB60" s="276"/>
      <c r="BC60" s="276"/>
      <c r="BD60" s="276"/>
      <c r="BE60" s="276"/>
      <c r="BF60" s="276"/>
    </row>
    <row r="61" spans="1:58" x14ac:dyDescent="0.15">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6"/>
      <c r="AS61" s="276"/>
      <c r="AT61" s="276"/>
      <c r="AU61" s="276"/>
      <c r="AV61" s="276"/>
      <c r="AW61" s="276"/>
      <c r="AX61" s="276"/>
      <c r="AY61" s="276"/>
      <c r="AZ61" s="276"/>
      <c r="BA61" s="276"/>
      <c r="BB61" s="276"/>
      <c r="BC61" s="276"/>
      <c r="BD61" s="276"/>
      <c r="BE61" s="276"/>
      <c r="BF61" s="276"/>
    </row>
    <row r="62" spans="1:58" x14ac:dyDescent="0.15">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row>
    <row r="63" spans="1:58" x14ac:dyDescent="0.15">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row>
    <row r="64" spans="1:58" x14ac:dyDescent="0.15">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276"/>
      <c r="AP64" s="276"/>
      <c r="AQ64" s="276"/>
      <c r="AR64" s="276"/>
      <c r="AS64" s="276"/>
      <c r="AT64" s="276"/>
      <c r="AU64" s="276"/>
      <c r="AV64" s="276"/>
      <c r="AW64" s="276"/>
      <c r="AX64" s="276"/>
      <c r="AY64" s="276"/>
      <c r="AZ64" s="276"/>
      <c r="BA64" s="276"/>
      <c r="BB64" s="276"/>
      <c r="BC64" s="276"/>
      <c r="BD64" s="276"/>
      <c r="BE64" s="276"/>
      <c r="BF64" s="276"/>
    </row>
    <row r="65" spans="1:58" x14ac:dyDescent="0.15">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c r="AU65" s="276"/>
      <c r="AV65" s="276"/>
      <c r="AW65" s="276"/>
      <c r="AX65" s="276"/>
      <c r="AY65" s="276"/>
      <c r="AZ65" s="276"/>
      <c r="BA65" s="276"/>
      <c r="BB65" s="276"/>
      <c r="BC65" s="276"/>
      <c r="BD65" s="276"/>
      <c r="BE65" s="276"/>
      <c r="BF65" s="276"/>
    </row>
    <row r="66" spans="1:58" x14ac:dyDescent="0.15">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row>
    <row r="67" spans="1:58" x14ac:dyDescent="0.15">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276"/>
      <c r="AP67" s="276"/>
      <c r="AQ67" s="276"/>
      <c r="AR67" s="276"/>
      <c r="AS67" s="276"/>
      <c r="AT67" s="276"/>
      <c r="AU67" s="276"/>
      <c r="AV67" s="276"/>
      <c r="AW67" s="276"/>
      <c r="AX67" s="276"/>
      <c r="AY67" s="276"/>
      <c r="AZ67" s="276"/>
      <c r="BA67" s="276"/>
      <c r="BB67" s="276"/>
      <c r="BC67" s="276"/>
      <c r="BD67" s="276"/>
      <c r="BE67" s="276"/>
      <c r="BF67" s="276"/>
    </row>
    <row r="68" spans="1:58" x14ac:dyDescent="0.15">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row>
    <row r="69" spans="1:58" x14ac:dyDescent="0.15">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276"/>
      <c r="AP69" s="276"/>
      <c r="AQ69" s="276"/>
      <c r="AR69" s="276"/>
      <c r="AS69" s="276"/>
      <c r="AT69" s="276"/>
      <c r="AU69" s="276"/>
      <c r="AV69" s="276"/>
      <c r="AW69" s="276"/>
      <c r="AX69" s="276"/>
      <c r="AY69" s="276"/>
      <c r="AZ69" s="276"/>
      <c r="BA69" s="276"/>
      <c r="BB69" s="276"/>
      <c r="BC69" s="276"/>
      <c r="BD69" s="276"/>
      <c r="BE69" s="276"/>
      <c r="BF69" s="276"/>
    </row>
    <row r="70" spans="1:58" x14ac:dyDescent="0.15">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6"/>
      <c r="AN70" s="276"/>
      <c r="AO70" s="276"/>
      <c r="AP70" s="276"/>
      <c r="AQ70" s="276"/>
      <c r="AR70" s="276"/>
      <c r="AS70" s="276"/>
      <c r="AT70" s="276"/>
      <c r="AU70" s="276"/>
      <c r="AV70" s="276"/>
      <c r="AW70" s="276"/>
      <c r="AX70" s="276"/>
      <c r="AY70" s="276"/>
      <c r="AZ70" s="276"/>
      <c r="BA70" s="276"/>
      <c r="BB70" s="276"/>
      <c r="BC70" s="276"/>
      <c r="BD70" s="276"/>
      <c r="BE70" s="276"/>
      <c r="BF70" s="276"/>
    </row>
    <row r="71" spans="1:58" x14ac:dyDescent="0.15">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row>
    <row r="72" spans="1:58" x14ac:dyDescent="0.15">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6"/>
      <c r="AP72" s="276"/>
      <c r="AQ72" s="276"/>
      <c r="AR72" s="276"/>
      <c r="AS72" s="276"/>
      <c r="AT72" s="276"/>
      <c r="AU72" s="276"/>
      <c r="AV72" s="276"/>
      <c r="AW72" s="276"/>
      <c r="AX72" s="276"/>
      <c r="AY72" s="276"/>
      <c r="AZ72" s="276"/>
      <c r="BA72" s="276"/>
      <c r="BB72" s="276"/>
      <c r="BC72" s="276"/>
      <c r="BD72" s="276"/>
      <c r="BE72" s="276"/>
      <c r="BF72" s="276"/>
    </row>
    <row r="73" spans="1:58" x14ac:dyDescent="0.15">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6"/>
      <c r="AJ73" s="276"/>
      <c r="AK73" s="276"/>
      <c r="AL73" s="276"/>
      <c r="AM73" s="276"/>
      <c r="AN73" s="276"/>
      <c r="AO73" s="276"/>
      <c r="AP73" s="276"/>
      <c r="AQ73" s="276"/>
      <c r="AR73" s="276"/>
      <c r="AS73" s="276"/>
      <c r="AT73" s="276"/>
      <c r="AU73" s="276"/>
      <c r="AV73" s="276"/>
      <c r="AW73" s="276"/>
      <c r="AX73" s="276"/>
      <c r="AY73" s="276"/>
      <c r="AZ73" s="276"/>
      <c r="BA73" s="276"/>
      <c r="BB73" s="276"/>
      <c r="BC73" s="276"/>
      <c r="BD73" s="276"/>
      <c r="BE73" s="276"/>
      <c r="BF73" s="276"/>
    </row>
    <row r="74" spans="1:58" x14ac:dyDescent="0.15">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row>
    <row r="75" spans="1:58" x14ac:dyDescent="0.15">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276"/>
      <c r="AT75" s="276"/>
      <c r="AU75" s="276"/>
      <c r="AV75" s="276"/>
      <c r="AW75" s="276"/>
      <c r="AX75" s="276"/>
      <c r="AY75" s="276"/>
      <c r="AZ75" s="276"/>
      <c r="BA75" s="276"/>
      <c r="BB75" s="276"/>
      <c r="BC75" s="276"/>
      <c r="BD75" s="276"/>
      <c r="BE75" s="276"/>
      <c r="BF75" s="276"/>
    </row>
  </sheetData>
  <mergeCells count="67">
    <mergeCell ref="G26:AH26"/>
    <mergeCell ref="D24:F24"/>
    <mergeCell ref="G24:AH24"/>
    <mergeCell ref="D25:F25"/>
    <mergeCell ref="G25:AH25"/>
    <mergeCell ref="A31:A35"/>
    <mergeCell ref="B31:B35"/>
    <mergeCell ref="D32:F35"/>
    <mergeCell ref="D30:F30"/>
    <mergeCell ref="G30:AH30"/>
    <mergeCell ref="D36:F36"/>
    <mergeCell ref="A26:A30"/>
    <mergeCell ref="D26:F26"/>
    <mergeCell ref="A1:AI1"/>
    <mergeCell ref="A11:AI11"/>
    <mergeCell ref="A2:AH2"/>
    <mergeCell ref="W3:AD3"/>
    <mergeCell ref="AE3:AH3"/>
    <mergeCell ref="A3:V3"/>
    <mergeCell ref="A4:AH4"/>
    <mergeCell ref="A5:AH5"/>
    <mergeCell ref="A6:AH6"/>
    <mergeCell ref="A9:C9"/>
    <mergeCell ref="D9:AI9"/>
    <mergeCell ref="A10:C10"/>
    <mergeCell ref="D10:AI10"/>
    <mergeCell ref="D7:AI7"/>
    <mergeCell ref="A7:C7"/>
    <mergeCell ref="A8:C8"/>
    <mergeCell ref="D8:AI8"/>
    <mergeCell ref="G36:AH36"/>
    <mergeCell ref="D27:F27"/>
    <mergeCell ref="G27:AH27"/>
    <mergeCell ref="D28:F28"/>
    <mergeCell ref="G28:AH28"/>
    <mergeCell ref="D29:F29"/>
    <mergeCell ref="G29:AH29"/>
    <mergeCell ref="G32:AH32"/>
    <mergeCell ref="G33:AH33"/>
    <mergeCell ref="G34:AH34"/>
    <mergeCell ref="C31:AI31"/>
    <mergeCell ref="G35:AH35"/>
    <mergeCell ref="AJ12:AJ14"/>
    <mergeCell ref="A15:AI15"/>
    <mergeCell ref="D12:AI14"/>
    <mergeCell ref="A12:C13"/>
    <mergeCell ref="A17:A25"/>
    <mergeCell ref="D17:F17"/>
    <mergeCell ref="G17:AH17"/>
    <mergeCell ref="D18:F18"/>
    <mergeCell ref="AI20:AI21"/>
    <mergeCell ref="AI22:AI23"/>
    <mergeCell ref="D16:F16"/>
    <mergeCell ref="G16:AH16"/>
    <mergeCell ref="A14:C14"/>
    <mergeCell ref="AJ20:AJ21"/>
    <mergeCell ref="AJ22:AJ23"/>
    <mergeCell ref="D19:F23"/>
    <mergeCell ref="B17:B25"/>
    <mergeCell ref="G18:AH18"/>
    <mergeCell ref="C20:C21"/>
    <mergeCell ref="G22:AH22"/>
    <mergeCell ref="G23:AH23"/>
    <mergeCell ref="G20:AH20"/>
    <mergeCell ref="G19:AH19"/>
    <mergeCell ref="C22:C23"/>
    <mergeCell ref="G21:AH21"/>
  </mergeCells>
  <phoneticPr fontId="3"/>
  <conditionalFormatting sqref="D8:AI8">
    <cfRule type="beginsWith" dxfId="0" priority="1" operator="beginsWith" text="選択">
      <formula>LEFT(D8,LEN("選択"))="選択"</formula>
    </cfRule>
  </conditionalFormatting>
  <dataValidations count="1">
    <dataValidation type="textLength" operator="lessThanOrEqual" allowBlank="1" showInputMessage="1" showErrorMessage="1" sqref="D9:AI9" xr:uid="{4C9A3D0E-1882-456B-8450-06527CB7AE97}">
      <formula1>30</formula1>
    </dataValidation>
  </dataValidations>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9D85828-75DC-48EA-BA9E-B0A61638E86C}">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B733-2062-4E86-8203-CC529FB50426}">
  <dimension ref="A1:AM9"/>
  <sheetViews>
    <sheetView workbookViewId="0">
      <selection activeCell="G3" sqref="G3"/>
    </sheetView>
  </sheetViews>
  <sheetFormatPr defaultRowHeight="13.5" x14ac:dyDescent="0.15"/>
  <cols>
    <col min="7" max="7" width="17" customWidth="1"/>
    <col min="17" max="17" width="11.125" customWidth="1"/>
    <col min="18" max="18" width="12" customWidth="1"/>
    <col min="39" max="39" width="30.25" customWidth="1"/>
  </cols>
  <sheetData>
    <row r="1" spans="1:39" ht="54" x14ac:dyDescent="0.15">
      <c r="B1" s="150" t="s">
        <v>195</v>
      </c>
      <c r="C1" s="151" t="s">
        <v>196</v>
      </c>
      <c r="D1" s="150" t="s">
        <v>197</v>
      </c>
      <c r="E1" s="152" t="s">
        <v>198</v>
      </c>
      <c r="F1" s="153" t="s">
        <v>199</v>
      </c>
      <c r="G1" s="153" t="s">
        <v>200</v>
      </c>
      <c r="H1" s="153" t="s">
        <v>201</v>
      </c>
      <c r="I1" s="153" t="s">
        <v>202</v>
      </c>
      <c r="J1" s="153" t="s">
        <v>203</v>
      </c>
      <c r="K1" s="153" t="s">
        <v>204</v>
      </c>
      <c r="L1" s="153" t="s">
        <v>205</v>
      </c>
      <c r="M1" s="153" t="s">
        <v>206</v>
      </c>
      <c r="N1" s="153" t="s">
        <v>207</v>
      </c>
      <c r="O1" s="153" t="s">
        <v>208</v>
      </c>
      <c r="P1" s="154" t="s">
        <v>209</v>
      </c>
      <c r="Q1" s="155" t="s">
        <v>210</v>
      </c>
      <c r="R1" s="156" t="s">
        <v>211</v>
      </c>
      <c r="S1" s="156" t="s">
        <v>212</v>
      </c>
      <c r="T1" s="156" t="s">
        <v>213</v>
      </c>
      <c r="U1" s="156" t="s">
        <v>214</v>
      </c>
      <c r="V1" s="156" t="s">
        <v>215</v>
      </c>
      <c r="W1" s="156" t="s">
        <v>216</v>
      </c>
      <c r="X1" s="156" t="s">
        <v>217</v>
      </c>
      <c r="Y1" s="156" t="s">
        <v>218</v>
      </c>
      <c r="Z1" s="156" t="s">
        <v>219</v>
      </c>
      <c r="AA1" s="156" t="s">
        <v>220</v>
      </c>
      <c r="AB1" s="156" t="s">
        <v>221</v>
      </c>
      <c r="AC1" s="156" t="s">
        <v>222</v>
      </c>
      <c r="AD1" s="156" t="s">
        <v>223</v>
      </c>
      <c r="AE1" s="157" t="s">
        <v>224</v>
      </c>
      <c r="AF1" s="156" t="s">
        <v>225</v>
      </c>
      <c r="AG1" s="152" t="s">
        <v>226</v>
      </c>
      <c r="AI1" s="156" t="s">
        <v>465</v>
      </c>
      <c r="AJ1" s="156" t="s">
        <v>464</v>
      </c>
      <c r="AK1" s="156" t="s">
        <v>466</v>
      </c>
      <c r="AL1" s="156" t="s">
        <v>467</v>
      </c>
      <c r="AM1" s="156" t="s">
        <v>468</v>
      </c>
    </row>
    <row r="2" spans="1:39" ht="66" customHeight="1" x14ac:dyDescent="0.15">
      <c r="A2" t="s">
        <v>227</v>
      </c>
      <c r="B2" s="158">
        <f>表紙!AE3</f>
        <v>0</v>
      </c>
      <c r="C2" s="159"/>
      <c r="D2" s="160"/>
      <c r="E2" s="161" t="str">
        <f>表紙!$D$9</f>
        <v>(20字程度）</v>
      </c>
      <c r="F2" s="162" t="str">
        <f>応募用紙1!$C$7</f>
        <v>　面積(延長)：約　　㎡　(　　　　　ｍ)　 注：面積又は延長のどちらかを記載</v>
      </c>
      <c r="G2" s="163" t="str">
        <f>応募用紙3!C20&amp;応募用紙3!G20&amp;応募用紙3!C21</f>
        <v>　（対象公園(施設)区域）：　選択（新設 or ﾘﾆｭｰｱﾙ）：選択0</v>
      </c>
      <c r="H2" s="164" t="str">
        <f>応募用紙1!$C$8</f>
        <v>（西暦）　　年　　月</v>
      </c>
      <c r="I2" s="161">
        <f>応募用紙1!$C$23</f>
        <v>0</v>
      </c>
      <c r="J2" s="165" t="str">
        <f>応募用紙1!$C$24&amp;応募用紙1!$C$25</f>
        <v>　〒　　-</v>
      </c>
      <c r="K2" s="163" t="str">
        <f>応募用紙3!C15</f>
        <v>選択</v>
      </c>
      <c r="L2" s="166"/>
      <c r="M2" s="162" t="str">
        <f>応募用紙1!$H$30&amp;応募用紙1!$J$30</f>
        <v>又は</v>
      </c>
      <c r="N2" s="167" t="str">
        <f>応募用紙1!$C$31</f>
        <v>　（西暦）　　　年　　　　</v>
      </c>
      <c r="O2" s="168">
        <f>応募用紙1!$C$32</f>
        <v>0</v>
      </c>
      <c r="P2" s="169"/>
      <c r="Q2" s="170"/>
      <c r="R2" s="168">
        <f>'応募用紙2 -1'!C5</f>
        <v>0</v>
      </c>
      <c r="S2" s="168">
        <f>'応募用紙2 -1'!C5</f>
        <v>0</v>
      </c>
      <c r="T2" s="168">
        <f>'応募用紙2 -1'!C7</f>
        <v>0</v>
      </c>
      <c r="U2" s="171">
        <f>'応募用紙2 -1'!H7</f>
        <v>0</v>
      </c>
      <c r="V2" s="168" t="str">
        <f>'応募用紙2 -1'!C8</f>
        <v>〒</v>
      </c>
      <c r="W2" s="171">
        <f>'応募用紙2 -1'!C9</f>
        <v>0</v>
      </c>
      <c r="X2" s="172"/>
      <c r="Y2" s="171">
        <f>'応募用紙2 -1'!D14</f>
        <v>0</v>
      </c>
      <c r="Z2" s="171">
        <f>'応募用紙2 -1'!D13</f>
        <v>0</v>
      </c>
      <c r="AA2" s="171">
        <f>'応募用紙2 -1'!D10</f>
        <v>0</v>
      </c>
      <c r="AB2" s="171">
        <f>'応募用紙2 -1'!D15</f>
        <v>0</v>
      </c>
      <c r="AC2" s="171">
        <f>'応募用紙2 -1'!G15</f>
        <v>0</v>
      </c>
      <c r="AD2" s="171">
        <f>'応募用紙2 -1'!D16</f>
        <v>0</v>
      </c>
      <c r="AE2" s="173">
        <f>'応募用紙2 -1'!G16</f>
        <v>0</v>
      </c>
      <c r="AF2" s="171"/>
      <c r="AG2" s="171" t="s">
        <v>230</v>
      </c>
      <c r="AI2" s="174" t="str">
        <f>応募用紙1!C35</f>
        <v>選択</v>
      </c>
      <c r="AJ2" s="174" t="str">
        <f>応募用紙1!I35</f>
        <v>選択</v>
      </c>
      <c r="AK2" s="174">
        <f>応募用紙1!C36</f>
        <v>0</v>
      </c>
      <c r="AL2" s="174">
        <f>応募用紙1!C37</f>
        <v>0</v>
      </c>
      <c r="AM2" s="174">
        <f>応募用紙1!C38</f>
        <v>0</v>
      </c>
    </row>
    <row r="3" spans="1:39" ht="67.5" customHeight="1" x14ac:dyDescent="0.15">
      <c r="A3" t="s">
        <v>228</v>
      </c>
      <c r="B3" s="158">
        <f>表紙!AE3</f>
        <v>0</v>
      </c>
      <c r="C3" s="174"/>
      <c r="D3" s="174"/>
      <c r="E3" s="161" t="str">
        <f>表紙!$D$9</f>
        <v>(20字程度）</v>
      </c>
      <c r="F3" s="162" t="str">
        <f>応募用紙1!$C$7</f>
        <v>　面積(延長)：約　　㎡　(　　　　　ｍ)　 注：面積又は延長のどちらかを記載</v>
      </c>
      <c r="G3" s="175" t="str">
        <f>G2</f>
        <v>　（対象公園(施設)区域）：　選択（新設 or ﾘﾆｭｰｱﾙ）：選択0</v>
      </c>
      <c r="H3" s="164" t="str">
        <f>応募用紙1!$C$8</f>
        <v>（西暦）　　年　　月</v>
      </c>
      <c r="I3" s="161">
        <f>応募用紙1!$C$23</f>
        <v>0</v>
      </c>
      <c r="J3" s="165" t="str">
        <f>応募用紙1!$C$24&amp;応募用紙1!$C$25</f>
        <v>　〒　　-</v>
      </c>
      <c r="K3" s="175" t="str">
        <f>応募用紙3!C15</f>
        <v>選択</v>
      </c>
      <c r="L3" s="166"/>
      <c r="M3" s="162" t="str">
        <f>応募用紙1!$H$30&amp;応募用紙1!$J$30</f>
        <v>又は</v>
      </c>
      <c r="N3" s="167" t="str">
        <f>応募用紙1!$C$31</f>
        <v>　（西暦）　　　年　　　　</v>
      </c>
      <c r="O3" s="168">
        <f>応募用紙1!$C$32</f>
        <v>0</v>
      </c>
      <c r="P3" s="169"/>
      <c r="Q3" s="170"/>
      <c r="R3" s="260"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76">
        <f>'応募用紙2 -2'!C10</f>
        <v>0</v>
      </c>
      <c r="T3" s="176">
        <f>'応募用紙2 -2'!C12</f>
        <v>0</v>
      </c>
      <c r="U3" s="176">
        <f>'応募用紙2 -2'!G12</f>
        <v>0</v>
      </c>
      <c r="V3" s="176" t="str">
        <f>'応募用紙2 -2'!C13</f>
        <v>〒</v>
      </c>
      <c r="W3" s="174">
        <f>'応募用紙2 -2'!C14</f>
        <v>0</v>
      </c>
      <c r="X3" s="172"/>
      <c r="Y3" s="174">
        <f>'応募用紙2 -2'!D19</f>
        <v>0</v>
      </c>
      <c r="Z3" s="174">
        <f>'応募用紙2 -2'!D18</f>
        <v>0</v>
      </c>
      <c r="AA3" s="174">
        <f>'応募用紙2 -2'!D15</f>
        <v>0</v>
      </c>
      <c r="AB3" s="174">
        <f>'応募用紙2 -2'!D20</f>
        <v>0</v>
      </c>
      <c r="AC3" s="174">
        <f>'応募用紙2 -2'!G20</f>
        <v>0</v>
      </c>
      <c r="AD3" s="174">
        <f>'応募用紙2 -2'!D21</f>
        <v>0</v>
      </c>
      <c r="AE3" s="174">
        <f>'応募用紙2 -2'!G21</f>
        <v>0</v>
      </c>
      <c r="AF3" s="174"/>
      <c r="AG3" s="171" t="s">
        <v>230</v>
      </c>
      <c r="AI3" s="174" t="str">
        <f>AI2</f>
        <v>選択</v>
      </c>
      <c r="AJ3" s="174" t="str">
        <f t="shared" ref="AJ3:AM3" si="0">AJ2</f>
        <v>選択</v>
      </c>
      <c r="AK3" s="174">
        <f t="shared" si="0"/>
        <v>0</v>
      </c>
      <c r="AL3" s="174">
        <f t="shared" si="0"/>
        <v>0</v>
      </c>
      <c r="AM3" s="174">
        <f t="shared" si="0"/>
        <v>0</v>
      </c>
    </row>
    <row r="4" spans="1:39" ht="64.5" customHeight="1" x14ac:dyDescent="0.15">
      <c r="A4" t="s">
        <v>229</v>
      </c>
      <c r="B4" s="158">
        <f>表紙!AE3</f>
        <v>0</v>
      </c>
      <c r="C4" s="174"/>
      <c r="D4" s="174"/>
      <c r="E4" s="161" t="str">
        <f>表紙!$D$9</f>
        <v>(20字程度）</v>
      </c>
      <c r="F4" s="162" t="str">
        <f>応募用紙1!$C$7</f>
        <v>　面積(延長)：約　　㎡　(　　　　　ｍ)　 注：面積又は延長のどちらかを記載</v>
      </c>
      <c r="G4" s="175" t="str">
        <f>G2</f>
        <v>　（対象公園(施設)区域）：　選択（新設 or ﾘﾆｭｰｱﾙ）：選択0</v>
      </c>
      <c r="H4" s="164" t="str">
        <f>応募用紙1!$C$8</f>
        <v>（西暦）　　年　　月</v>
      </c>
      <c r="I4" s="161">
        <f>応募用紙1!$C$23</f>
        <v>0</v>
      </c>
      <c r="J4" s="165" t="str">
        <f>応募用紙1!$C$24&amp;応募用紙1!$C$25</f>
        <v>　〒　　-</v>
      </c>
      <c r="K4" s="175" t="str">
        <f>応募用紙3!C15</f>
        <v>選択</v>
      </c>
      <c r="L4" s="166"/>
      <c r="M4" s="162" t="str">
        <f>応募用紙1!$H$30&amp;応募用紙1!$J$30</f>
        <v>又は</v>
      </c>
      <c r="N4" s="167" t="str">
        <f>応募用紙1!$C$31</f>
        <v>　（西暦）　　　年　　　　</v>
      </c>
      <c r="O4" s="168">
        <f>応募用紙1!$C$32</f>
        <v>0</v>
      </c>
      <c r="P4" s="169"/>
      <c r="Q4" s="170"/>
      <c r="R4" s="174">
        <f>'応募用紙2 -3'!C10</f>
        <v>0</v>
      </c>
      <c r="S4" s="176">
        <f>'応募用紙2 -3'!D19</f>
        <v>0</v>
      </c>
      <c r="T4" s="176">
        <f>'応募用紙2 -3'!C12</f>
        <v>0</v>
      </c>
      <c r="U4" s="174" t="str">
        <f>'応募用紙2 -3'!G12</f>
        <v>会長</v>
      </c>
      <c r="V4" s="176" t="str">
        <f>'応募用紙2 -3'!C13</f>
        <v>〒</v>
      </c>
      <c r="W4" s="174">
        <f>'応募用紙2 -3'!C14</f>
        <v>0</v>
      </c>
      <c r="X4" s="172"/>
      <c r="Y4" s="174">
        <f>'応募用紙2 -3'!D19</f>
        <v>0</v>
      </c>
      <c r="Z4" s="174">
        <f>'応募用紙2 -3'!D18</f>
        <v>0</v>
      </c>
      <c r="AA4" s="174">
        <f>'応募用紙2 -3'!D15</f>
        <v>0</v>
      </c>
      <c r="AB4" s="174">
        <f>'応募用紙2 -3'!D20</f>
        <v>0</v>
      </c>
      <c r="AC4" s="174">
        <f>'応募用紙2 -3'!G20</f>
        <v>0</v>
      </c>
      <c r="AD4" s="174">
        <f>'応募用紙2 -3'!D21</f>
        <v>0</v>
      </c>
      <c r="AE4" s="174">
        <f>'応募用紙2 -3'!G21</f>
        <v>0</v>
      </c>
      <c r="AF4" s="174"/>
      <c r="AG4" s="171" t="s">
        <v>230</v>
      </c>
      <c r="AI4" s="174" t="str">
        <f>AI2</f>
        <v>選択</v>
      </c>
      <c r="AJ4" s="174" t="str">
        <f t="shared" ref="AJ4:AM4" si="1">AJ2</f>
        <v>選択</v>
      </c>
      <c r="AK4" s="174">
        <f t="shared" si="1"/>
        <v>0</v>
      </c>
      <c r="AL4" s="174">
        <f t="shared" si="1"/>
        <v>0</v>
      </c>
      <c r="AM4" s="174">
        <f t="shared" si="1"/>
        <v>0</v>
      </c>
    </row>
    <row r="6" spans="1:39" x14ac:dyDescent="0.15">
      <c r="Q6" s="174" t="s">
        <v>229</v>
      </c>
      <c r="R6" s="174" t="str">
        <f>'応募用紙2 -3'!C6&amp;'応募用紙2 -3'!C7&amp;'応募用紙2 -3'!C8&amp;'応募用紙2 -3'!C57&amp;'応募用紙2 -3'!C58&amp;'応募用紙2 -3'!C59&amp;'応募用紙2 -3'!C60&amp;'応募用紙2 -3'!C105&amp;'応募用紙2 -3'!C106&amp;'応募用紙2 -3'!C107&amp;'応募用紙2 -3'!C108</f>
        <v>00000000000</v>
      </c>
    </row>
    <row r="9" spans="1:39" x14ac:dyDescent="0.15">
      <c r="M9" s="90"/>
      <c r="N9" s="90"/>
      <c r="O9" s="90"/>
      <c r="P9" s="90"/>
      <c r="Q9" s="90"/>
      <c r="R9" s="90"/>
      <c r="S9" s="90"/>
      <c r="T9" s="90"/>
      <c r="U9" s="90"/>
      <c r="V9" s="90"/>
      <c r="W9" s="90"/>
      <c r="X9" s="90"/>
      <c r="Y9" s="90"/>
    </row>
  </sheetData>
  <phoneticPr fontId="3"/>
  <dataValidations count="2">
    <dataValidation type="list" allowBlank="1" showInputMessage="1" showErrorMessage="1" sqref="L2:L4" xr:uid="{8584B870-B210-4FF7-A660-B507C1D72A65}">
      <formula1>$L$71:$L$87</formula1>
    </dataValidation>
    <dataValidation type="list" allowBlank="1" showInputMessage="1" showErrorMessage="1" sqref="P2:P4" xr:uid="{C5ACC070-7AF1-4423-9BA5-2E296A1E4644}">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0DF8-FCE7-4A0C-ACC1-B8BE2A99B1F8}">
  <dimension ref="A1:AR43"/>
  <sheetViews>
    <sheetView topLeftCell="X1" zoomScaleNormal="100" workbookViewId="0">
      <selection activeCell="AR29" sqref="AR29"/>
    </sheetView>
  </sheetViews>
  <sheetFormatPr defaultRowHeight="13.5" x14ac:dyDescent="0.15"/>
  <cols>
    <col min="4" max="32" width="10.625" customWidth="1"/>
  </cols>
  <sheetData>
    <row r="1" spans="1:44" x14ac:dyDescent="0.15">
      <c r="A1" t="s">
        <v>227</v>
      </c>
    </row>
    <row r="2" spans="1:44" ht="27" x14ac:dyDescent="0.15">
      <c r="A2" s="177" t="s">
        <v>195</v>
      </c>
      <c r="B2" s="178" t="s">
        <v>198</v>
      </c>
      <c r="C2" s="178" t="s">
        <v>266</v>
      </c>
      <c r="D2" s="174" t="s">
        <v>267</v>
      </c>
      <c r="E2" s="174" t="s">
        <v>268</v>
      </c>
      <c r="F2" s="179" t="s">
        <v>269</v>
      </c>
      <c r="G2" s="240" t="s">
        <v>270</v>
      </c>
      <c r="H2" s="240" t="s">
        <v>271</v>
      </c>
      <c r="I2" s="240" t="s">
        <v>272</v>
      </c>
      <c r="J2" s="240" t="s">
        <v>273</v>
      </c>
      <c r="K2" s="240" t="s">
        <v>274</v>
      </c>
      <c r="L2" s="240" t="s">
        <v>275</v>
      </c>
      <c r="M2" s="240" t="s">
        <v>276</v>
      </c>
      <c r="N2" s="240" t="s">
        <v>277</v>
      </c>
      <c r="O2" s="240" t="s">
        <v>278</v>
      </c>
      <c r="P2" s="240" t="s">
        <v>279</v>
      </c>
      <c r="Q2" s="240" t="s">
        <v>280</v>
      </c>
      <c r="R2" s="240" t="s">
        <v>281</v>
      </c>
      <c r="S2" s="240" t="s">
        <v>282</v>
      </c>
      <c r="T2" s="240" t="s">
        <v>283</v>
      </c>
      <c r="U2" s="240" t="s">
        <v>284</v>
      </c>
      <c r="V2" s="240" t="s">
        <v>285</v>
      </c>
      <c r="W2" s="240" t="s">
        <v>286</v>
      </c>
      <c r="X2" s="240" t="s">
        <v>287</v>
      </c>
      <c r="Y2" s="240" t="s">
        <v>288</v>
      </c>
      <c r="Z2" s="240" t="s">
        <v>289</v>
      </c>
      <c r="AA2" s="240" t="s">
        <v>294</v>
      </c>
      <c r="AB2" s="240" t="s">
        <v>296</v>
      </c>
      <c r="AC2" s="174" t="s">
        <v>290</v>
      </c>
      <c r="AD2" s="174" t="s">
        <v>291</v>
      </c>
      <c r="AE2" s="174" t="s">
        <v>292</v>
      </c>
      <c r="AF2" s="174" t="s">
        <v>293</v>
      </c>
      <c r="AI2" s="174"/>
      <c r="AJ2" s="174" t="s">
        <v>634</v>
      </c>
      <c r="AK2" s="174" t="s">
        <v>635</v>
      </c>
      <c r="AL2" s="174" t="s">
        <v>631</v>
      </c>
      <c r="AM2" s="174" t="s">
        <v>636</v>
      </c>
      <c r="AN2" s="174" t="s">
        <v>632</v>
      </c>
      <c r="AO2" s="174" t="s">
        <v>637</v>
      </c>
      <c r="AP2" s="174" t="s">
        <v>638</v>
      </c>
      <c r="AQ2" s="174" t="s">
        <v>639</v>
      </c>
      <c r="AR2" s="174" t="s">
        <v>633</v>
      </c>
    </row>
    <row r="3" spans="1:44" ht="97.5" customHeight="1" x14ac:dyDescent="0.15">
      <c r="A3" s="180"/>
      <c r="B3" s="181" t="str">
        <f>表紙!D$9</f>
        <v>(20字程度）</v>
      </c>
      <c r="C3" s="181" t="str">
        <f>表紙!D$10</f>
        <v>（フリガナ）</v>
      </c>
      <c r="D3" s="174">
        <v>1</v>
      </c>
      <c r="E3" s="174">
        <f>'応募用紙2 -1'!C5</f>
        <v>0</v>
      </c>
      <c r="F3" s="179">
        <f>'応募用紙2 -1'!C4</f>
        <v>0</v>
      </c>
      <c r="G3" s="240"/>
      <c r="H3" s="240"/>
      <c r="I3" s="240"/>
      <c r="J3" s="240"/>
      <c r="K3" s="240"/>
      <c r="L3" s="240"/>
      <c r="M3" s="240"/>
      <c r="N3" s="240"/>
      <c r="O3" s="240"/>
      <c r="P3" s="240"/>
      <c r="Q3" s="240"/>
      <c r="R3" s="240"/>
      <c r="S3" s="240"/>
      <c r="T3" s="240"/>
      <c r="U3" s="240"/>
      <c r="V3" s="240"/>
      <c r="W3" s="240"/>
      <c r="X3" s="240"/>
      <c r="Y3" s="240"/>
      <c r="Z3" s="240"/>
      <c r="AA3" s="240"/>
      <c r="AB3" s="240"/>
      <c r="AC3" s="174" t="str">
        <f>表紙!A$3</f>
        <v>②施工部門</v>
      </c>
      <c r="AD3" s="174">
        <f>応募用紙1!C$25</f>
        <v>0</v>
      </c>
      <c r="AE3" s="174">
        <f>応募用紙1!C$23</f>
        <v>0</v>
      </c>
      <c r="AF3" s="174"/>
      <c r="AI3" s="174"/>
      <c r="AJ3" s="174">
        <f>'応募用紙2 -1'!C5</f>
        <v>0</v>
      </c>
      <c r="AK3" s="174">
        <f>'応募用紙2 -1'!D14</f>
        <v>0</v>
      </c>
      <c r="AL3" s="174">
        <f>'応募用紙2 -1'!D13</f>
        <v>0</v>
      </c>
      <c r="AM3" s="174">
        <f>'応募用紙2 -1'!D10</f>
        <v>0</v>
      </c>
      <c r="AN3" s="174" t="str">
        <f>'応募用紙2 -1'!D11</f>
        <v>〒</v>
      </c>
      <c r="AO3" s="174">
        <f>'応募用紙2 -1'!D12</f>
        <v>0</v>
      </c>
      <c r="AP3" s="174">
        <f>'応募用紙2 -1'!D15</f>
        <v>0</v>
      </c>
      <c r="AQ3" s="174">
        <f>'応募用紙2 -1'!D16</f>
        <v>0</v>
      </c>
      <c r="AR3" s="174">
        <f>'応募用紙2 -1'!G16</f>
        <v>0</v>
      </c>
    </row>
    <row r="4" spans="1:44" x14ac:dyDescent="0.15">
      <c r="AG4">
        <v>1</v>
      </c>
    </row>
    <row r="5" spans="1:44" x14ac:dyDescent="0.15">
      <c r="AG5">
        <v>2</v>
      </c>
    </row>
    <row r="6" spans="1:44" x14ac:dyDescent="0.15">
      <c r="AB6" t="str">
        <f>AC3</f>
        <v>②施工部門</v>
      </c>
      <c r="AC6" t="str">
        <f>B3</f>
        <v>(20字程度）</v>
      </c>
      <c r="AD6">
        <f>E3</f>
        <v>0</v>
      </c>
      <c r="AG6">
        <v>3</v>
      </c>
    </row>
    <row r="7" spans="1:44" x14ac:dyDescent="0.15">
      <c r="AC7" t="str">
        <f>AE7&amp;AD3&amp;AF7&amp;AE3</f>
        <v>　0／0</v>
      </c>
      <c r="AE7" t="s">
        <v>622</v>
      </c>
      <c r="AF7" t="s">
        <v>623</v>
      </c>
      <c r="AG7">
        <v>4</v>
      </c>
    </row>
    <row r="8" spans="1:44" x14ac:dyDescent="0.15">
      <c r="A8" t="s">
        <v>228</v>
      </c>
      <c r="AG8">
        <v>5</v>
      </c>
    </row>
    <row r="9" spans="1:44" ht="27" x14ac:dyDescent="0.15">
      <c r="A9" s="177" t="s">
        <v>195</v>
      </c>
      <c r="B9" s="178" t="s">
        <v>198</v>
      </c>
      <c r="C9" s="178" t="s">
        <v>266</v>
      </c>
      <c r="D9" s="174" t="s">
        <v>267</v>
      </c>
      <c r="E9" s="174" t="s">
        <v>268</v>
      </c>
      <c r="F9" s="179" t="s">
        <v>269</v>
      </c>
      <c r="G9" s="174" t="s">
        <v>270</v>
      </c>
      <c r="H9" s="179" t="s">
        <v>271</v>
      </c>
      <c r="I9" s="174" t="s">
        <v>272</v>
      </c>
      <c r="J9" s="179" t="s">
        <v>273</v>
      </c>
      <c r="K9" s="174" t="s">
        <v>274</v>
      </c>
      <c r="L9" s="179" t="s">
        <v>275</v>
      </c>
      <c r="M9" s="174" t="s">
        <v>276</v>
      </c>
      <c r="N9" s="179" t="s">
        <v>277</v>
      </c>
      <c r="O9" s="174" t="s">
        <v>278</v>
      </c>
      <c r="P9" s="179" t="s">
        <v>279</v>
      </c>
      <c r="Q9" s="174" t="s">
        <v>280</v>
      </c>
      <c r="R9" s="179" t="s">
        <v>281</v>
      </c>
      <c r="S9" s="174" t="s">
        <v>282</v>
      </c>
      <c r="T9" s="179" t="s">
        <v>283</v>
      </c>
      <c r="U9" s="174" t="s">
        <v>284</v>
      </c>
      <c r="V9" s="179" t="s">
        <v>285</v>
      </c>
      <c r="W9" s="174" t="s">
        <v>286</v>
      </c>
      <c r="X9" s="179" t="s">
        <v>287</v>
      </c>
      <c r="Y9" s="174" t="s">
        <v>288</v>
      </c>
      <c r="Z9" s="179" t="s">
        <v>289</v>
      </c>
      <c r="AA9" s="174" t="s">
        <v>294</v>
      </c>
      <c r="AB9" s="179" t="s">
        <v>295</v>
      </c>
      <c r="AC9" s="174" t="s">
        <v>290</v>
      </c>
      <c r="AD9" s="174" t="s">
        <v>291</v>
      </c>
      <c r="AE9" s="174" t="s">
        <v>292</v>
      </c>
      <c r="AF9" s="174" t="s">
        <v>293</v>
      </c>
      <c r="AI9" s="174"/>
      <c r="AJ9" s="174" t="s">
        <v>634</v>
      </c>
      <c r="AK9" s="174" t="s">
        <v>635</v>
      </c>
      <c r="AL9" s="174" t="s">
        <v>640</v>
      </c>
      <c r="AM9" s="174" t="s">
        <v>636</v>
      </c>
      <c r="AN9" s="174" t="s">
        <v>20</v>
      </c>
      <c r="AO9" s="174" t="s">
        <v>637</v>
      </c>
      <c r="AP9" s="174" t="s">
        <v>638</v>
      </c>
      <c r="AQ9" s="174" t="s">
        <v>639</v>
      </c>
      <c r="AR9" s="174" t="s">
        <v>641</v>
      </c>
    </row>
    <row r="10" spans="1:44" ht="17.25" x14ac:dyDescent="0.15">
      <c r="A10" s="180"/>
      <c r="B10" s="181" t="str">
        <f>表紙!D$9</f>
        <v>(20字程度）</v>
      </c>
      <c r="C10" s="181" t="str">
        <f>表紙!D$10</f>
        <v>（フリガナ）</v>
      </c>
      <c r="D10" s="174"/>
      <c r="E10" s="174">
        <f>'応募用紙2 -2'!C10</f>
        <v>0</v>
      </c>
      <c r="F10" s="179">
        <f>'応募用紙2 -2'!C9</f>
        <v>0</v>
      </c>
      <c r="G10" s="174">
        <f>'応募用紙2 -2'!C24</f>
        <v>0</v>
      </c>
      <c r="H10" s="179">
        <f>'応募用紙2 -2'!C23</f>
        <v>0</v>
      </c>
      <c r="I10" s="174">
        <f>'応募用紙2 -2'!C34</f>
        <v>0</v>
      </c>
      <c r="J10" s="179">
        <f>'応募用紙2 -2'!C33</f>
        <v>0</v>
      </c>
      <c r="K10" s="174">
        <f>'応募用紙2 -2'!C44</f>
        <v>0</v>
      </c>
      <c r="L10" s="179">
        <f>'応募用紙2 -2'!C43</f>
        <v>0</v>
      </c>
      <c r="M10" s="174">
        <f>'応募用紙2 -2'!C62</f>
        <v>0</v>
      </c>
      <c r="N10" s="179">
        <f>'応募用紙2 -2'!C61</f>
        <v>0</v>
      </c>
      <c r="O10" s="174">
        <f>'応募用紙2 -2'!C72</f>
        <v>0</v>
      </c>
      <c r="P10" s="179">
        <f>'応募用紙2 -2'!C71</f>
        <v>0</v>
      </c>
      <c r="Q10" s="174">
        <f>'応募用紙2 -2'!C82</f>
        <v>0</v>
      </c>
      <c r="R10" s="179">
        <f>'応募用紙2 -2'!C81</f>
        <v>0</v>
      </c>
      <c r="S10" s="174">
        <f>'応募用紙2 -2'!C92</f>
        <v>0</v>
      </c>
      <c r="T10" s="179">
        <f>'応募用紙2 -2'!C91</f>
        <v>0</v>
      </c>
      <c r="U10" s="174">
        <f>'応募用紙2 -2'!C110</f>
        <v>0</v>
      </c>
      <c r="V10" s="179">
        <f>'応募用紙2 -2'!C109</f>
        <v>0</v>
      </c>
      <c r="W10" s="174">
        <f>'応募用紙2 -2'!C120</f>
        <v>0</v>
      </c>
      <c r="X10" s="179">
        <f>'応募用紙2 -2'!C119</f>
        <v>0</v>
      </c>
      <c r="Y10" s="174">
        <f>'応募用紙2 -2'!C130</f>
        <v>0</v>
      </c>
      <c r="Z10" s="179">
        <f>'応募用紙2 -2'!C129</f>
        <v>0</v>
      </c>
      <c r="AA10" s="174">
        <f>'応募用紙2 -2'!C140</f>
        <v>0</v>
      </c>
      <c r="AB10" s="179">
        <f>'応募用紙2 -2'!C139</f>
        <v>0</v>
      </c>
      <c r="AC10" s="174" t="str">
        <f>表紙!A$3</f>
        <v>②施工部門</v>
      </c>
      <c r="AD10" s="174">
        <f>応募用紙1!C$25</f>
        <v>0</v>
      </c>
      <c r="AE10" s="174">
        <f>応募用紙1!C$23</f>
        <v>0</v>
      </c>
      <c r="AF10" s="174"/>
      <c r="AI10" s="174"/>
      <c r="AJ10" s="174">
        <f>'応募用紙2 -2'!C10</f>
        <v>0</v>
      </c>
      <c r="AK10" s="174">
        <f>'応募用紙2 -2'!D19</f>
        <v>0</v>
      </c>
      <c r="AL10" s="174">
        <f>'応募用紙2 -2'!D18</f>
        <v>0</v>
      </c>
      <c r="AM10" s="174">
        <f>'応募用紙2 -2'!D15</f>
        <v>0</v>
      </c>
      <c r="AN10" s="174" t="str">
        <f>'応募用紙2 -2'!D16</f>
        <v>〒</v>
      </c>
      <c r="AO10" s="174">
        <f>'応募用紙2 -2'!D17</f>
        <v>0</v>
      </c>
      <c r="AP10" s="174">
        <f>'応募用紙2 -2'!D20</f>
        <v>0</v>
      </c>
      <c r="AQ10" s="174">
        <f>'応募用紙2 -2'!D21</f>
        <v>0</v>
      </c>
      <c r="AR10" s="174">
        <f>'応募用紙2 -2'!G21</f>
        <v>0</v>
      </c>
    </row>
    <row r="11" spans="1:44" x14ac:dyDescent="0.15">
      <c r="E11" t="str">
        <f>E10&amp;G10&amp;I10&amp;K10&amp;M10&amp;O10&amp;Q10&amp;S10&amp;U10&amp;W10&amp;Y10&amp;AA10</f>
        <v>000000000000</v>
      </c>
      <c r="AG11">
        <v>1</v>
      </c>
    </row>
    <row r="12" spans="1:44" x14ac:dyDescent="0.15">
      <c r="E12" t="str">
        <f>F10&amp;H10&amp;J10&amp;L10&amp;N10&amp;P10&amp;R10&amp;T10&amp;V10&amp;X10&amp;Z10&amp;AB10</f>
        <v>000000000000</v>
      </c>
      <c r="AG12">
        <v>2</v>
      </c>
    </row>
    <row r="13" spans="1:44" x14ac:dyDescent="0.15">
      <c r="AA13">
        <v>1</v>
      </c>
      <c r="AB13" t="str">
        <f>AC10</f>
        <v>②施工部門</v>
      </c>
      <c r="AC13" t="str">
        <f>B10</f>
        <v>(20字程度）</v>
      </c>
      <c r="AD13">
        <f>E10</f>
        <v>0</v>
      </c>
      <c r="AG13">
        <v>3</v>
      </c>
    </row>
    <row r="14" spans="1:44" x14ac:dyDescent="0.15">
      <c r="AA14">
        <v>2</v>
      </c>
      <c r="AC14" t="str">
        <f>AE14&amp;AD10&amp;AF14&amp;AE10</f>
        <v>　0／0</v>
      </c>
      <c r="AD14">
        <f>G10</f>
        <v>0</v>
      </c>
      <c r="AE14" t="s">
        <v>622</v>
      </c>
      <c r="AF14" t="s">
        <v>623</v>
      </c>
      <c r="AG14">
        <v>4</v>
      </c>
    </row>
    <row r="15" spans="1:44" x14ac:dyDescent="0.15">
      <c r="AA15">
        <v>3</v>
      </c>
      <c r="AD15">
        <f>I10</f>
        <v>0</v>
      </c>
      <c r="AG15">
        <v>5</v>
      </c>
    </row>
    <row r="16" spans="1:44" x14ac:dyDescent="0.15">
      <c r="AA16">
        <v>4</v>
      </c>
      <c r="AD16">
        <f>K10</f>
        <v>0</v>
      </c>
      <c r="AG16">
        <v>6</v>
      </c>
    </row>
    <row r="17" spans="1:44" x14ac:dyDescent="0.15">
      <c r="AA17">
        <v>5</v>
      </c>
      <c r="AD17">
        <f>M10</f>
        <v>0</v>
      </c>
      <c r="AG17">
        <v>7</v>
      </c>
    </row>
    <row r="18" spans="1:44" x14ac:dyDescent="0.15">
      <c r="AA18">
        <v>6</v>
      </c>
      <c r="AD18">
        <f>O10</f>
        <v>0</v>
      </c>
      <c r="AG18">
        <v>8</v>
      </c>
    </row>
    <row r="19" spans="1:44" x14ac:dyDescent="0.15">
      <c r="AA19">
        <v>7</v>
      </c>
      <c r="AD19">
        <f>Q10</f>
        <v>0</v>
      </c>
      <c r="AG19">
        <v>9</v>
      </c>
    </row>
    <row r="20" spans="1:44" x14ac:dyDescent="0.15">
      <c r="AA20">
        <v>8</v>
      </c>
      <c r="AD20">
        <f>S10</f>
        <v>0</v>
      </c>
      <c r="AG20">
        <v>10</v>
      </c>
    </row>
    <row r="21" spans="1:44" x14ac:dyDescent="0.15">
      <c r="AA21">
        <v>9</v>
      </c>
      <c r="AD21">
        <f>U10</f>
        <v>0</v>
      </c>
      <c r="AG21">
        <v>11</v>
      </c>
    </row>
    <row r="22" spans="1:44" x14ac:dyDescent="0.15">
      <c r="AA22">
        <v>10</v>
      </c>
      <c r="AD22">
        <f>W10</f>
        <v>0</v>
      </c>
      <c r="AG22">
        <v>12</v>
      </c>
    </row>
    <row r="23" spans="1:44" x14ac:dyDescent="0.15">
      <c r="AA23">
        <v>11</v>
      </c>
      <c r="AD23">
        <f>Y10</f>
        <v>0</v>
      </c>
      <c r="AG23">
        <v>13</v>
      </c>
    </row>
    <row r="24" spans="1:44" x14ac:dyDescent="0.15">
      <c r="AA24">
        <v>12</v>
      </c>
      <c r="AD24">
        <f>AA10</f>
        <v>0</v>
      </c>
      <c r="AG24">
        <v>14</v>
      </c>
    </row>
    <row r="25" spans="1:44" x14ac:dyDescent="0.15">
      <c r="AG25">
        <v>15</v>
      </c>
    </row>
    <row r="26" spans="1:44" x14ac:dyDescent="0.15">
      <c r="A26" t="s">
        <v>229</v>
      </c>
      <c r="AG26">
        <v>16</v>
      </c>
    </row>
    <row r="27" spans="1:44" ht="27" x14ac:dyDescent="0.15">
      <c r="A27" s="177" t="s">
        <v>195</v>
      </c>
      <c r="B27" s="178" t="s">
        <v>198</v>
      </c>
      <c r="C27" s="178" t="s">
        <v>266</v>
      </c>
      <c r="D27" s="174" t="s">
        <v>267</v>
      </c>
      <c r="E27" s="174" t="s">
        <v>309</v>
      </c>
      <c r="F27" s="179" t="s">
        <v>332</v>
      </c>
      <c r="G27" s="174" t="s">
        <v>310</v>
      </c>
      <c r="H27" s="179" t="s">
        <v>315</v>
      </c>
      <c r="I27" s="174" t="s">
        <v>311</v>
      </c>
      <c r="J27" s="179" t="s">
        <v>316</v>
      </c>
      <c r="K27" s="174" t="s">
        <v>312</v>
      </c>
      <c r="L27" s="179" t="s">
        <v>317</v>
      </c>
      <c r="M27" s="174" t="s">
        <v>313</v>
      </c>
      <c r="N27" s="179" t="s">
        <v>318</v>
      </c>
      <c r="O27" s="174" t="s">
        <v>320</v>
      </c>
      <c r="P27" s="179" t="s">
        <v>319</v>
      </c>
      <c r="Q27" s="174" t="s">
        <v>322</v>
      </c>
      <c r="R27" s="179" t="s">
        <v>321</v>
      </c>
      <c r="S27" s="174" t="s">
        <v>324</v>
      </c>
      <c r="T27" s="179" t="s">
        <v>323</v>
      </c>
      <c r="U27" s="174" t="s">
        <v>326</v>
      </c>
      <c r="V27" s="179" t="s">
        <v>325</v>
      </c>
      <c r="W27" s="174" t="s">
        <v>328</v>
      </c>
      <c r="X27" s="179" t="s">
        <v>327</v>
      </c>
      <c r="Y27" s="174" t="s">
        <v>330</v>
      </c>
      <c r="Z27" s="179" t="s">
        <v>329</v>
      </c>
      <c r="AA27" s="174" t="s">
        <v>314</v>
      </c>
      <c r="AB27" s="179" t="s">
        <v>331</v>
      </c>
      <c r="AC27" s="174" t="s">
        <v>290</v>
      </c>
      <c r="AD27" s="174" t="s">
        <v>291</v>
      </c>
      <c r="AE27" s="174" t="s">
        <v>292</v>
      </c>
      <c r="AF27" s="174" t="s">
        <v>293</v>
      </c>
      <c r="AI27" s="174" t="s">
        <v>642</v>
      </c>
      <c r="AJ27" s="174" t="s">
        <v>634</v>
      </c>
      <c r="AK27" s="174" t="s">
        <v>635</v>
      </c>
      <c r="AL27" s="174" t="s">
        <v>640</v>
      </c>
      <c r="AM27" s="174" t="s">
        <v>636</v>
      </c>
      <c r="AN27" s="174" t="s">
        <v>20</v>
      </c>
      <c r="AO27" s="174" t="s">
        <v>637</v>
      </c>
      <c r="AP27" s="174" t="s">
        <v>638</v>
      </c>
      <c r="AQ27" s="174" t="s">
        <v>639</v>
      </c>
      <c r="AR27" s="174" t="s">
        <v>641</v>
      </c>
    </row>
    <row r="28" spans="1:44" ht="17.25" x14ac:dyDescent="0.15">
      <c r="A28" s="180"/>
      <c r="B28" s="181" t="str">
        <f>表紙!D$9</f>
        <v>(20字程度）</v>
      </c>
      <c r="C28" s="181" t="str">
        <f>表紙!D$10</f>
        <v>（フリガナ）</v>
      </c>
      <c r="D28" s="174"/>
      <c r="E28" s="174">
        <f>'応募用紙2 -3'!C10</f>
        <v>0</v>
      </c>
      <c r="F28" s="179">
        <f>'応募用紙2 -3'!C9</f>
        <v>0</v>
      </c>
      <c r="G28" s="174">
        <f>'応募用紙2 -3'!C24</f>
        <v>0</v>
      </c>
      <c r="H28" s="179">
        <f>'応募用紙2 -3'!C23</f>
        <v>0</v>
      </c>
      <c r="I28" s="174">
        <f>'応募用紙2 -3'!C34</f>
        <v>0</v>
      </c>
      <c r="J28" s="179">
        <f>'応募用紙2 -3'!C33</f>
        <v>0</v>
      </c>
      <c r="K28" s="174">
        <f>'応募用紙2 -3'!C44</f>
        <v>0</v>
      </c>
      <c r="L28" s="179">
        <f>'応募用紙2 -3'!C43</f>
        <v>0</v>
      </c>
      <c r="M28" s="174">
        <f>'応募用紙2 -3'!C62</f>
        <v>0</v>
      </c>
      <c r="N28" s="179">
        <f>'応募用紙2 -3'!C61</f>
        <v>0</v>
      </c>
      <c r="O28" s="174">
        <f>'応募用紙2 -3'!C72</f>
        <v>0</v>
      </c>
      <c r="P28" s="179">
        <f>'応募用紙2 -3'!C71</f>
        <v>0</v>
      </c>
      <c r="Q28" s="174">
        <f>'応募用紙2 -3'!C82</f>
        <v>0</v>
      </c>
      <c r="R28" s="179">
        <f>'応募用紙2 -3'!C81</f>
        <v>0</v>
      </c>
      <c r="S28" s="174">
        <f>'応募用紙2 -3'!C92</f>
        <v>0</v>
      </c>
      <c r="T28" s="179">
        <f>'応募用紙2 -3'!C91</f>
        <v>0</v>
      </c>
      <c r="U28" s="174">
        <f>'応募用紙2 -3'!C110</f>
        <v>0</v>
      </c>
      <c r="V28" s="179">
        <f>'応募用紙2 -3'!C109</f>
        <v>0</v>
      </c>
      <c r="W28" s="174">
        <f>'応募用紙2 -3'!C120</f>
        <v>0</v>
      </c>
      <c r="X28" s="179">
        <f>'応募用紙2 -3'!C119</f>
        <v>0</v>
      </c>
      <c r="Y28" s="174">
        <f>'応募用紙2 -3'!C130</f>
        <v>0</v>
      </c>
      <c r="Z28" s="179">
        <f>'応募用紙2 -3'!C129</f>
        <v>0</v>
      </c>
      <c r="AA28" s="174">
        <f>'応募用紙2 -3'!C140</f>
        <v>0</v>
      </c>
      <c r="AB28" s="179">
        <f>'応募用紙2 -3'!C139</f>
        <v>0</v>
      </c>
      <c r="AC28" s="174" t="str">
        <f>表紙!A$3</f>
        <v>②施工部門</v>
      </c>
      <c r="AD28" s="174">
        <f>応募用紙1!C$25</f>
        <v>0</v>
      </c>
      <c r="AE28" s="174">
        <f>応募用紙1!C$23</f>
        <v>0</v>
      </c>
      <c r="AF28" s="174"/>
      <c r="AI28" s="174">
        <f>'応募用紙2 -3'!C10</f>
        <v>0</v>
      </c>
      <c r="AJ28" s="174">
        <f>'応募用紙2 -3'!D15</f>
        <v>0</v>
      </c>
      <c r="AK28" s="174">
        <f>'応募用紙2 -3'!D19</f>
        <v>0</v>
      </c>
      <c r="AL28" s="174">
        <f>'応募用紙2 -3'!D18</f>
        <v>0</v>
      </c>
      <c r="AM28" s="174">
        <f>'応募用紙2 -3'!D15</f>
        <v>0</v>
      </c>
      <c r="AN28" s="174" t="str">
        <f>'応募用紙2 -3'!D16</f>
        <v>〒</v>
      </c>
      <c r="AO28" s="174">
        <f>'応募用紙2 -3'!D17</f>
        <v>0</v>
      </c>
      <c r="AP28" s="174">
        <f>'応募用紙2 -3'!D20</f>
        <v>0</v>
      </c>
      <c r="AQ28" s="174">
        <f>'応募用紙2 -3'!D21</f>
        <v>0</v>
      </c>
      <c r="AR28" s="174">
        <f>'応募用紙2 -3'!G21</f>
        <v>0</v>
      </c>
    </row>
    <row r="29" spans="1:44" x14ac:dyDescent="0.15">
      <c r="E29" t="str">
        <f>E28&amp;G28&amp;I28&amp;K28&amp;M28&amp;O28&amp;Q28&amp;S28&amp;U28&amp;W28&amp;Y28&amp;AA28</f>
        <v>000000000000</v>
      </c>
    </row>
    <row r="30" spans="1:44" x14ac:dyDescent="0.15">
      <c r="E30" t="str">
        <f>F28&amp;H28&amp;J28&amp;L28&amp;N28&amp;P28&amp;R28&amp;T28&amp;V28&amp;X28&amp;Z28&amp;AB28</f>
        <v>000000000000</v>
      </c>
    </row>
    <row r="31" spans="1:44" x14ac:dyDescent="0.15">
      <c r="AA31" t="s">
        <v>624</v>
      </c>
      <c r="AB31" t="str">
        <f>AC28</f>
        <v>②施工部門</v>
      </c>
      <c r="AC31" t="str">
        <f>B28</f>
        <v>(20字程度）</v>
      </c>
      <c r="AD31">
        <f>E28</f>
        <v>0</v>
      </c>
    </row>
    <row r="32" spans="1:44" x14ac:dyDescent="0.15">
      <c r="AC32" t="str">
        <f>AE32&amp;AD28&amp;AF32&amp;AE28</f>
        <v>　0／0</v>
      </c>
      <c r="AD32" t="s">
        <v>625</v>
      </c>
      <c r="AE32" t="s">
        <v>622</v>
      </c>
      <c r="AF32" t="s">
        <v>623</v>
      </c>
    </row>
    <row r="33" spans="27:30" x14ac:dyDescent="0.15">
      <c r="AA33">
        <v>1</v>
      </c>
      <c r="AD33">
        <f>G28</f>
        <v>0</v>
      </c>
    </row>
    <row r="34" spans="27:30" x14ac:dyDescent="0.15">
      <c r="AA34">
        <v>2</v>
      </c>
      <c r="AD34">
        <f>I28</f>
        <v>0</v>
      </c>
    </row>
    <row r="35" spans="27:30" x14ac:dyDescent="0.15">
      <c r="AA35">
        <v>3</v>
      </c>
      <c r="AD35">
        <f>K28</f>
        <v>0</v>
      </c>
    </row>
    <row r="36" spans="27:30" x14ac:dyDescent="0.15">
      <c r="AA36">
        <v>4</v>
      </c>
      <c r="AD36">
        <f>M28</f>
        <v>0</v>
      </c>
    </row>
    <row r="37" spans="27:30" x14ac:dyDescent="0.15">
      <c r="AA37">
        <v>5</v>
      </c>
      <c r="AD37">
        <f>O28</f>
        <v>0</v>
      </c>
    </row>
    <row r="38" spans="27:30" x14ac:dyDescent="0.15">
      <c r="AA38">
        <v>6</v>
      </c>
      <c r="AD38">
        <f>Q28</f>
        <v>0</v>
      </c>
    </row>
    <row r="39" spans="27:30" x14ac:dyDescent="0.15">
      <c r="AA39">
        <v>7</v>
      </c>
      <c r="AD39">
        <f>S28</f>
        <v>0</v>
      </c>
    </row>
    <row r="40" spans="27:30" x14ac:dyDescent="0.15">
      <c r="AA40">
        <v>8</v>
      </c>
      <c r="AD40">
        <f>U28</f>
        <v>0</v>
      </c>
    </row>
    <row r="41" spans="27:30" x14ac:dyDescent="0.15">
      <c r="AA41">
        <v>9</v>
      </c>
      <c r="AD41">
        <f>W28</f>
        <v>0</v>
      </c>
    </row>
    <row r="42" spans="27:30" x14ac:dyDescent="0.15">
      <c r="AA42">
        <v>10</v>
      </c>
      <c r="AD42">
        <f>Y28</f>
        <v>0</v>
      </c>
    </row>
    <row r="43" spans="27:30" x14ac:dyDescent="0.15">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78AC-748D-4010-B58B-8730855491BB}">
  <dimension ref="B2:Q46"/>
  <sheetViews>
    <sheetView workbookViewId="0">
      <selection activeCell="B17" sqref="B17"/>
    </sheetView>
  </sheetViews>
  <sheetFormatPr defaultRowHeight="13.5" x14ac:dyDescent="0.15"/>
  <cols>
    <col min="2" max="2" width="12.125" customWidth="1"/>
  </cols>
  <sheetData>
    <row r="2" spans="2:17" x14ac:dyDescent="0.15">
      <c r="B2" t="s">
        <v>306</v>
      </c>
      <c r="G2" t="s">
        <v>339</v>
      </c>
      <c r="J2" t="s">
        <v>474</v>
      </c>
      <c r="M2" t="s">
        <v>492</v>
      </c>
    </row>
    <row r="3" spans="2:17" x14ac:dyDescent="0.15">
      <c r="B3" t="s">
        <v>339</v>
      </c>
      <c r="H3" t="s">
        <v>412</v>
      </c>
      <c r="J3" t="s">
        <v>339</v>
      </c>
      <c r="M3" t="str">
        <f>P4&amp;応募用紙1!Q4</f>
        <v>②-</v>
      </c>
    </row>
    <row r="4" spans="2:17" x14ac:dyDescent="0.15">
      <c r="B4" t="s">
        <v>335</v>
      </c>
      <c r="G4" t="s">
        <v>340</v>
      </c>
      <c r="J4" t="s">
        <v>488</v>
      </c>
      <c r="M4" t="str">
        <f>P$4&amp;Q4</f>
        <v>②-1</v>
      </c>
      <c r="O4" t="s">
        <v>510</v>
      </c>
      <c r="P4" s="174" t="s">
        <v>618</v>
      </c>
      <c r="Q4">
        <v>1</v>
      </c>
    </row>
    <row r="5" spans="2:17" x14ac:dyDescent="0.15">
      <c r="B5" t="s">
        <v>336</v>
      </c>
      <c r="G5" t="s">
        <v>341</v>
      </c>
      <c r="J5" t="s">
        <v>489</v>
      </c>
      <c r="M5" t="str">
        <f t="shared" ref="M5:M23" si="0">P$4&amp;Q5</f>
        <v>②-2</v>
      </c>
      <c r="P5" t="s">
        <v>511</v>
      </c>
      <c r="Q5">
        <v>2</v>
      </c>
    </row>
    <row r="6" spans="2:17" x14ac:dyDescent="0.15">
      <c r="G6" t="s">
        <v>342</v>
      </c>
      <c r="J6" t="s">
        <v>490</v>
      </c>
      <c r="M6" t="str">
        <f t="shared" si="0"/>
        <v>②-3</v>
      </c>
      <c r="P6" t="s">
        <v>618</v>
      </c>
      <c r="Q6">
        <v>3</v>
      </c>
    </row>
    <row r="7" spans="2:17" x14ac:dyDescent="0.15">
      <c r="G7" t="s">
        <v>343</v>
      </c>
      <c r="M7" t="str">
        <f t="shared" si="0"/>
        <v>②-4</v>
      </c>
      <c r="P7" t="s">
        <v>619</v>
      </c>
      <c r="Q7">
        <v>4</v>
      </c>
    </row>
    <row r="8" spans="2:17" x14ac:dyDescent="0.15">
      <c r="G8" t="s">
        <v>344</v>
      </c>
      <c r="M8" t="str">
        <f t="shared" si="0"/>
        <v>②-5</v>
      </c>
      <c r="P8" t="s">
        <v>620</v>
      </c>
      <c r="Q8">
        <v>5</v>
      </c>
    </row>
    <row r="9" spans="2:17" x14ac:dyDescent="0.15">
      <c r="G9" t="s">
        <v>345</v>
      </c>
      <c r="M9" t="str">
        <f t="shared" si="0"/>
        <v>②-6</v>
      </c>
      <c r="P9" t="s">
        <v>621</v>
      </c>
      <c r="Q9">
        <v>6</v>
      </c>
    </row>
    <row r="10" spans="2:17" x14ac:dyDescent="0.15">
      <c r="B10" t="s">
        <v>307</v>
      </c>
      <c r="G10" t="s">
        <v>346</v>
      </c>
      <c r="M10" t="str">
        <f t="shared" si="0"/>
        <v>②-7</v>
      </c>
      <c r="Q10">
        <v>7</v>
      </c>
    </row>
    <row r="11" spans="2:17" x14ac:dyDescent="0.15">
      <c r="B11" t="s">
        <v>339</v>
      </c>
      <c r="G11" t="s">
        <v>347</v>
      </c>
      <c r="M11" t="str">
        <f t="shared" si="0"/>
        <v>②-8</v>
      </c>
      <c r="Q11">
        <v>8</v>
      </c>
    </row>
    <row r="12" spans="2:17" x14ac:dyDescent="0.15">
      <c r="B12" t="s">
        <v>333</v>
      </c>
      <c r="G12" t="s">
        <v>348</v>
      </c>
      <c r="M12" t="str">
        <f t="shared" si="0"/>
        <v>②-9</v>
      </c>
      <c r="Q12">
        <v>9</v>
      </c>
    </row>
    <row r="13" spans="2:17" x14ac:dyDescent="0.15">
      <c r="B13" t="s">
        <v>334</v>
      </c>
      <c r="G13" t="s">
        <v>349</v>
      </c>
      <c r="M13" t="str">
        <f t="shared" si="0"/>
        <v>②-10</v>
      </c>
      <c r="Q13">
        <v>10</v>
      </c>
    </row>
    <row r="14" spans="2:17" x14ac:dyDescent="0.15">
      <c r="G14" t="s">
        <v>350</v>
      </c>
      <c r="M14" t="str">
        <f t="shared" si="0"/>
        <v>②-11</v>
      </c>
      <c r="Q14">
        <v>11</v>
      </c>
    </row>
    <row r="15" spans="2:17" x14ac:dyDescent="0.15">
      <c r="G15" t="s">
        <v>351</v>
      </c>
      <c r="M15" t="str">
        <f t="shared" si="0"/>
        <v>②-12</v>
      </c>
      <c r="Q15">
        <v>12</v>
      </c>
    </row>
    <row r="16" spans="2:17" x14ac:dyDescent="0.15">
      <c r="B16" t="s">
        <v>308</v>
      </c>
      <c r="G16" t="s">
        <v>352</v>
      </c>
      <c r="M16" t="str">
        <f t="shared" si="0"/>
        <v>②-13</v>
      </c>
      <c r="Q16">
        <v>13</v>
      </c>
    </row>
    <row r="17" spans="2:17" x14ac:dyDescent="0.15">
      <c r="G17" t="s">
        <v>353</v>
      </c>
      <c r="M17" t="str">
        <f t="shared" si="0"/>
        <v>②-14</v>
      </c>
      <c r="Q17">
        <v>14</v>
      </c>
    </row>
    <row r="18" spans="2:17" x14ac:dyDescent="0.15">
      <c r="B18" t="s">
        <v>339</v>
      </c>
      <c r="G18" t="s">
        <v>354</v>
      </c>
      <c r="M18" t="str">
        <f t="shared" si="0"/>
        <v>②-15</v>
      </c>
      <c r="Q18">
        <v>15</v>
      </c>
    </row>
    <row r="19" spans="2:17" x14ac:dyDescent="0.15">
      <c r="B19" t="s">
        <v>338</v>
      </c>
      <c r="G19" t="s">
        <v>355</v>
      </c>
      <c r="M19" t="str">
        <f t="shared" si="0"/>
        <v>②-16</v>
      </c>
      <c r="Q19">
        <v>16</v>
      </c>
    </row>
    <row r="20" spans="2:17" x14ac:dyDescent="0.15">
      <c r="B20" t="s">
        <v>337</v>
      </c>
      <c r="M20" t="str">
        <f t="shared" si="0"/>
        <v>②-17</v>
      </c>
      <c r="Q20">
        <v>17</v>
      </c>
    </row>
    <row r="21" spans="2:17" x14ac:dyDescent="0.15">
      <c r="B21" t="s">
        <v>368</v>
      </c>
      <c r="G21" t="s">
        <v>339</v>
      </c>
      <c r="M21" t="str">
        <f t="shared" si="0"/>
        <v>②-18</v>
      </c>
      <c r="Q21">
        <v>18</v>
      </c>
    </row>
    <row r="22" spans="2:17" x14ac:dyDescent="0.15">
      <c r="B22" t="s">
        <v>369</v>
      </c>
      <c r="G22" t="s">
        <v>376</v>
      </c>
      <c r="M22" t="str">
        <f t="shared" si="0"/>
        <v>②-19</v>
      </c>
      <c r="Q22">
        <v>19</v>
      </c>
    </row>
    <row r="23" spans="2:17" x14ac:dyDescent="0.15">
      <c r="B23" t="s">
        <v>370</v>
      </c>
      <c r="G23" t="s">
        <v>377</v>
      </c>
      <c r="M23" t="str">
        <f t="shared" si="0"/>
        <v>②-20</v>
      </c>
      <c r="Q23">
        <v>20</v>
      </c>
    </row>
    <row r="24" spans="2:17" x14ac:dyDescent="0.15">
      <c r="G24" t="s">
        <v>413</v>
      </c>
    </row>
    <row r="26" spans="2:17" x14ac:dyDescent="0.15">
      <c r="B26" t="s">
        <v>335</v>
      </c>
    </row>
    <row r="27" spans="2:17" x14ac:dyDescent="0.15">
      <c r="B27" t="s">
        <v>336</v>
      </c>
      <c r="G27" t="s">
        <v>424</v>
      </c>
      <c r="H27" t="s">
        <v>427</v>
      </c>
    </row>
    <row r="28" spans="2:17" x14ac:dyDescent="0.15">
      <c r="B28" t="s">
        <v>361</v>
      </c>
      <c r="G28" t="s">
        <v>339</v>
      </c>
      <c r="H28" t="s">
        <v>339</v>
      </c>
      <c r="M28" t="s">
        <v>514</v>
      </c>
    </row>
    <row r="29" spans="2:17" x14ac:dyDescent="0.15">
      <c r="B29" t="s">
        <v>387</v>
      </c>
      <c r="G29" t="s">
        <v>425</v>
      </c>
      <c r="H29" t="s">
        <v>425</v>
      </c>
    </row>
    <row r="30" spans="2:17" x14ac:dyDescent="0.15">
      <c r="B30" t="s">
        <v>369</v>
      </c>
      <c r="G30" t="s">
        <v>426</v>
      </c>
      <c r="H30" t="s">
        <v>426</v>
      </c>
      <c r="M30" t="s">
        <v>515</v>
      </c>
    </row>
    <row r="34" spans="2:4" x14ac:dyDescent="0.15">
      <c r="B34" t="s">
        <v>554</v>
      </c>
    </row>
    <row r="35" spans="2:4" x14ac:dyDescent="0.15">
      <c r="B35" s="266" t="s">
        <v>523</v>
      </c>
      <c r="C35" s="266" t="s">
        <v>522</v>
      </c>
      <c r="D35" t="s">
        <v>518</v>
      </c>
    </row>
    <row r="36" spans="2:4" x14ac:dyDescent="0.15">
      <c r="B36" s="266" t="s">
        <v>524</v>
      </c>
      <c r="C36" s="266" t="s">
        <v>534</v>
      </c>
      <c r="D36" t="s">
        <v>494</v>
      </c>
    </row>
    <row r="37" spans="2:4" x14ac:dyDescent="0.15">
      <c r="B37" s="266" t="s">
        <v>525</v>
      </c>
      <c r="C37" s="266" t="s">
        <v>535</v>
      </c>
      <c r="D37" t="s">
        <v>494</v>
      </c>
    </row>
    <row r="38" spans="2:4" x14ac:dyDescent="0.15">
      <c r="B38" s="266" t="s">
        <v>526</v>
      </c>
      <c r="C38" s="266" t="s">
        <v>536</v>
      </c>
      <c r="D38" t="s">
        <v>494</v>
      </c>
    </row>
    <row r="39" spans="2:4" x14ac:dyDescent="0.15">
      <c r="B39" s="266" t="s">
        <v>527</v>
      </c>
      <c r="C39" s="266" t="s">
        <v>537</v>
      </c>
      <c r="D39" t="s">
        <v>494</v>
      </c>
    </row>
    <row r="40" spans="2:4" x14ac:dyDescent="0.15">
      <c r="B40" s="266" t="s">
        <v>528</v>
      </c>
      <c r="C40" s="266" t="s">
        <v>538</v>
      </c>
      <c r="D40" t="s">
        <v>494</v>
      </c>
    </row>
    <row r="41" spans="2:4" x14ac:dyDescent="0.15">
      <c r="B41" s="266" t="s">
        <v>529</v>
      </c>
      <c r="C41" s="266" t="s">
        <v>539</v>
      </c>
      <c r="D41" t="s">
        <v>494</v>
      </c>
    </row>
    <row r="42" spans="2:4" x14ac:dyDescent="0.15">
      <c r="B42" s="266" t="s">
        <v>530</v>
      </c>
      <c r="C42" s="266" t="s">
        <v>540</v>
      </c>
      <c r="D42" t="s">
        <v>494</v>
      </c>
    </row>
    <row r="43" spans="2:4" x14ac:dyDescent="0.15">
      <c r="B43" s="266" t="s">
        <v>531</v>
      </c>
      <c r="C43" s="266" t="s">
        <v>541</v>
      </c>
      <c r="D43" t="s">
        <v>494</v>
      </c>
    </row>
    <row r="44" spans="2:4" x14ac:dyDescent="0.15">
      <c r="B44" s="266" t="s">
        <v>532</v>
      </c>
      <c r="C44" s="266" t="s">
        <v>542</v>
      </c>
      <c r="D44" t="s">
        <v>494</v>
      </c>
    </row>
    <row r="45" spans="2:4" x14ac:dyDescent="0.15">
      <c r="B45" s="266" t="s">
        <v>533</v>
      </c>
      <c r="C45" s="266" t="s">
        <v>543</v>
      </c>
      <c r="D45" t="s">
        <v>494</v>
      </c>
    </row>
    <row r="46" spans="2:4" x14ac:dyDescent="0.15">
      <c r="B46" s="266" t="s">
        <v>494</v>
      </c>
      <c r="C46" s="266" t="s">
        <v>544</v>
      </c>
      <c r="D46" t="s">
        <v>494</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4974-D563-4E16-B0D5-12E540840214}">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x14ac:dyDescent="0.15"/>
  <cols>
    <col min="1" max="1" width="5" style="90" customWidth="1"/>
    <col min="2" max="7" width="13.875" style="90" customWidth="1"/>
    <col min="8" max="8" width="14.75" style="90" customWidth="1"/>
    <col min="9" max="9" width="2.25" style="90" customWidth="1"/>
    <col min="10" max="10" width="18.375" style="90" customWidth="1"/>
    <col min="11" max="16384" width="9.125" style="90"/>
  </cols>
  <sheetData>
    <row r="1" spans="1:8" ht="24.6" customHeight="1" x14ac:dyDescent="0.15">
      <c r="A1" s="108" t="s">
        <v>240</v>
      </c>
      <c r="B1" s="109"/>
      <c r="C1" s="109"/>
      <c r="D1" s="109"/>
      <c r="H1" s="110" t="s">
        <v>0</v>
      </c>
    </row>
    <row r="2" spans="1:8" ht="24.6" customHeight="1" x14ac:dyDescent="0.15">
      <c r="A2" s="91" t="str">
        <f>応募用紙1!A3</f>
        <v>令和8年度　第42回都市公園等コンクール　『②施工部門』</v>
      </c>
      <c r="H2" s="569">
        <f>表紙!AE3</f>
        <v>0</v>
      </c>
    </row>
    <row r="3" spans="1:8" ht="24.6" customHeight="1" x14ac:dyDescent="0.15">
      <c r="A3" s="111"/>
      <c r="B3" s="133" t="s">
        <v>142</v>
      </c>
      <c r="C3" s="437" t="str">
        <f>応募用紙1!C6</f>
        <v>(20字程度）</v>
      </c>
      <c r="D3" s="437"/>
      <c r="E3" s="437"/>
      <c r="F3" s="437"/>
      <c r="G3" s="438"/>
      <c r="H3" s="569"/>
    </row>
    <row r="4" spans="1:8" ht="18.600000000000001" customHeight="1" x14ac:dyDescent="0.15">
      <c r="A4" s="440" t="s">
        <v>184</v>
      </c>
      <c r="B4" s="99" t="s">
        <v>34</v>
      </c>
      <c r="C4" s="444"/>
      <c r="D4" s="444"/>
      <c r="E4" s="444"/>
      <c r="F4" s="444"/>
      <c r="G4" s="444"/>
      <c r="H4" s="444"/>
    </row>
    <row r="5" spans="1:8" ht="18.600000000000001" customHeight="1" thickBot="1" x14ac:dyDescent="0.2">
      <c r="A5" s="441"/>
      <c r="B5" s="101" t="s">
        <v>17</v>
      </c>
      <c r="C5" s="786"/>
      <c r="D5" s="786"/>
      <c r="E5" s="786"/>
      <c r="F5" s="786"/>
      <c r="G5" s="786"/>
      <c r="H5" s="786"/>
    </row>
    <row r="6" spans="1:8" ht="18.600000000000001" customHeight="1" thickBot="1" x14ac:dyDescent="0.2">
      <c r="A6" s="442"/>
      <c r="B6" s="99" t="s">
        <v>34</v>
      </c>
      <c r="C6" s="446"/>
      <c r="D6" s="430"/>
      <c r="E6" s="430"/>
      <c r="F6" s="430"/>
      <c r="G6" s="100"/>
      <c r="H6" s="106"/>
    </row>
    <row r="7" spans="1:8" ht="18.600000000000001" customHeight="1" thickBot="1" x14ac:dyDescent="0.2">
      <c r="A7" s="442"/>
      <c r="B7" s="101" t="s">
        <v>39</v>
      </c>
      <c r="C7" s="447"/>
      <c r="D7" s="432"/>
      <c r="E7" s="432"/>
      <c r="F7" s="432"/>
      <c r="G7" s="92" t="s">
        <v>19</v>
      </c>
      <c r="H7" s="103"/>
    </row>
    <row r="8" spans="1:8" ht="18.600000000000001" customHeight="1" x14ac:dyDescent="0.15">
      <c r="A8" s="441"/>
      <c r="B8" s="96" t="s">
        <v>10</v>
      </c>
      <c r="C8" s="448" t="s">
        <v>41</v>
      </c>
      <c r="D8" s="449"/>
      <c r="E8" s="449"/>
      <c r="F8" s="449"/>
      <c r="G8" s="449"/>
      <c r="H8" s="450"/>
    </row>
    <row r="9" spans="1:8" ht="18.600000000000001" customHeight="1" x14ac:dyDescent="0.15">
      <c r="A9" s="441"/>
      <c r="B9" s="96"/>
      <c r="C9" s="451"/>
      <c r="D9" s="452"/>
      <c r="E9" s="452"/>
      <c r="F9" s="452"/>
      <c r="G9" s="452"/>
      <c r="H9" s="453"/>
    </row>
    <row r="10" spans="1:8" ht="18.600000000000001" customHeight="1" x14ac:dyDescent="0.15">
      <c r="A10" s="441"/>
      <c r="B10" s="113" t="s">
        <v>58</v>
      </c>
      <c r="C10" s="93" t="s">
        <v>21</v>
      </c>
      <c r="D10" s="439"/>
      <c r="E10" s="439"/>
      <c r="F10" s="439"/>
      <c r="G10" s="439"/>
      <c r="H10" s="435"/>
    </row>
    <row r="11" spans="1:8" ht="18.600000000000001" customHeight="1" x14ac:dyDescent="0.15">
      <c r="A11" s="441"/>
      <c r="B11" s="114" t="s">
        <v>59</v>
      </c>
      <c r="C11" s="95" t="s">
        <v>22</v>
      </c>
      <c r="D11" s="456" t="s">
        <v>41</v>
      </c>
      <c r="E11" s="457"/>
      <c r="F11" s="457"/>
      <c r="G11" s="457"/>
      <c r="H11" s="458"/>
    </row>
    <row r="12" spans="1:8" ht="18.600000000000001" customHeight="1" x14ac:dyDescent="0.15">
      <c r="A12" s="441"/>
      <c r="B12" s="115" t="s">
        <v>238</v>
      </c>
      <c r="C12" s="116"/>
      <c r="D12" s="451"/>
      <c r="E12" s="452"/>
      <c r="F12" s="452"/>
      <c r="G12" s="452"/>
      <c r="H12" s="453"/>
    </row>
    <row r="13" spans="1:8" ht="18.600000000000001" customHeight="1" x14ac:dyDescent="0.15">
      <c r="A13" s="441"/>
      <c r="B13" s="117"/>
      <c r="C13" s="99" t="s">
        <v>34</v>
      </c>
      <c r="D13" s="430"/>
      <c r="E13" s="430"/>
      <c r="F13" s="430"/>
      <c r="G13" s="430"/>
      <c r="H13" s="431"/>
    </row>
    <row r="14" spans="1:8" ht="18.600000000000001" customHeight="1" x14ac:dyDescent="0.15">
      <c r="A14" s="441"/>
      <c r="B14" s="117" t="s">
        <v>151</v>
      </c>
      <c r="C14" s="101" t="s">
        <v>23</v>
      </c>
      <c r="D14" s="432"/>
      <c r="E14" s="432"/>
      <c r="F14" s="432"/>
      <c r="G14" s="432"/>
      <c r="H14" s="433"/>
    </row>
    <row r="15" spans="1:8" ht="18.600000000000001" customHeight="1" x14ac:dyDescent="0.15">
      <c r="A15" s="441"/>
      <c r="B15" s="115"/>
      <c r="C15" s="93" t="s">
        <v>24</v>
      </c>
      <c r="D15" s="434"/>
      <c r="E15" s="435"/>
      <c r="F15" s="93" t="s">
        <v>25</v>
      </c>
      <c r="G15" s="434"/>
      <c r="H15" s="435"/>
    </row>
    <row r="16" spans="1:8" ht="18.600000000000001" customHeight="1" x14ac:dyDescent="0.15">
      <c r="A16" s="441"/>
      <c r="B16" s="118"/>
      <c r="C16" s="93" t="s">
        <v>26</v>
      </c>
      <c r="D16" s="454"/>
      <c r="E16" s="455"/>
      <c r="F16" s="93" t="s">
        <v>27</v>
      </c>
      <c r="G16" s="454"/>
      <c r="H16" s="455"/>
    </row>
    <row r="17" spans="1:8" ht="15" customHeight="1" x14ac:dyDescent="0.15">
      <c r="A17" s="441"/>
      <c r="B17" s="96" t="s">
        <v>28</v>
      </c>
      <c r="C17" s="119" t="s">
        <v>51</v>
      </c>
      <c r="H17" s="112"/>
    </row>
    <row r="18" spans="1:8" ht="15" customHeight="1" x14ac:dyDescent="0.15">
      <c r="A18" s="441"/>
      <c r="B18" s="794" t="s">
        <v>29</v>
      </c>
      <c r="C18" s="119" t="s">
        <v>97</v>
      </c>
      <c r="H18" s="112"/>
    </row>
    <row r="19" spans="1:8" ht="15" customHeight="1" x14ac:dyDescent="0.15">
      <c r="A19" s="443"/>
      <c r="B19" s="795"/>
      <c r="C19" s="120" t="s">
        <v>57</v>
      </c>
      <c r="D19" s="97"/>
      <c r="E19" s="97"/>
      <c r="F19" s="97"/>
      <c r="G19" s="97"/>
      <c r="H19" s="98"/>
    </row>
    <row r="20" spans="1:8" ht="24.6" customHeight="1" x14ac:dyDescent="0.15">
      <c r="A20" s="108" t="s">
        <v>241</v>
      </c>
      <c r="H20" s="110" t="s">
        <v>0</v>
      </c>
    </row>
    <row r="21" spans="1:8" ht="24.6" customHeight="1" x14ac:dyDescent="0.15">
      <c r="A21" s="91" t="str">
        <f>A2</f>
        <v>令和8年度　第42回都市公園等コンクール　『②施工部門』</v>
      </c>
      <c r="H21" s="569">
        <f>表紙!AE3</f>
        <v>0</v>
      </c>
    </row>
    <row r="22" spans="1:8" ht="24.6" customHeight="1" x14ac:dyDescent="0.15">
      <c r="A22" s="111"/>
      <c r="B22" s="133" t="s">
        <v>142</v>
      </c>
      <c r="C22" s="437" t="str">
        <f>C3</f>
        <v>(20字程度）</v>
      </c>
      <c r="D22" s="437"/>
      <c r="E22" s="437"/>
      <c r="F22" s="437"/>
      <c r="G22" s="438"/>
      <c r="H22" s="569"/>
    </row>
    <row r="23" spans="1:8" ht="18.600000000000001" customHeight="1" x14ac:dyDescent="0.15">
      <c r="A23" s="796" t="s">
        <v>179</v>
      </c>
      <c r="B23" s="797"/>
      <c r="C23" s="512">
        <f>C28</f>
        <v>0</v>
      </c>
      <c r="D23" s="513"/>
      <c r="E23" s="513"/>
      <c r="F23" s="513"/>
      <c r="G23" s="513"/>
      <c r="H23" s="571"/>
    </row>
    <row r="24" spans="1:8" ht="18.600000000000001" customHeight="1" x14ac:dyDescent="0.15">
      <c r="A24" s="787" t="s">
        <v>61</v>
      </c>
      <c r="B24" s="788"/>
      <c r="C24" s="517">
        <f>C44</f>
        <v>0</v>
      </c>
      <c r="D24" s="518"/>
      <c r="E24" s="518"/>
      <c r="F24" s="518"/>
      <c r="G24" s="518"/>
      <c r="H24" s="565"/>
    </row>
    <row r="25" spans="1:8" ht="18.600000000000001" customHeight="1" x14ac:dyDescent="0.15">
      <c r="A25" s="787" t="s">
        <v>62</v>
      </c>
      <c r="B25" s="788"/>
      <c r="C25" s="517">
        <f>C54</f>
        <v>0</v>
      </c>
      <c r="D25" s="518"/>
      <c r="E25" s="518"/>
      <c r="F25" s="518"/>
      <c r="G25" s="518"/>
      <c r="H25" s="565"/>
    </row>
    <row r="26" spans="1:8" ht="18.600000000000001" customHeight="1" x14ac:dyDescent="0.15">
      <c r="A26" s="789" t="s">
        <v>180</v>
      </c>
      <c r="B26" s="790"/>
      <c r="C26" s="791">
        <f>C64</f>
        <v>0</v>
      </c>
      <c r="D26" s="792"/>
      <c r="E26" s="792"/>
      <c r="F26" s="792"/>
      <c r="G26" s="792"/>
      <c r="H26" s="793"/>
    </row>
    <row r="27" spans="1:8" ht="18.600000000000001" customHeight="1" x14ac:dyDescent="0.15">
      <c r="A27" s="440" t="s">
        <v>181</v>
      </c>
      <c r="B27" s="99" t="s">
        <v>34</v>
      </c>
      <c r="C27" s="444"/>
      <c r="D27" s="444"/>
      <c r="E27" s="444"/>
      <c r="F27" s="444"/>
      <c r="G27" s="444"/>
      <c r="H27" s="444"/>
    </row>
    <row r="28" spans="1:8" ht="18.600000000000001" customHeight="1" thickBot="1" x14ac:dyDescent="0.2">
      <c r="A28" s="441"/>
      <c r="B28" s="101" t="s">
        <v>17</v>
      </c>
      <c r="C28" s="786"/>
      <c r="D28" s="786"/>
      <c r="E28" s="786"/>
      <c r="F28" s="786"/>
      <c r="G28" s="786"/>
      <c r="H28" s="786"/>
    </row>
    <row r="29" spans="1:8" ht="18.600000000000001" customHeight="1" thickBot="1" x14ac:dyDescent="0.2">
      <c r="A29" s="442"/>
      <c r="B29" s="99" t="s">
        <v>34</v>
      </c>
      <c r="C29" s="446"/>
      <c r="D29" s="430"/>
      <c r="E29" s="430"/>
      <c r="F29" s="430"/>
      <c r="G29" s="100"/>
      <c r="H29" s="106"/>
    </row>
    <row r="30" spans="1:8" ht="18.600000000000001" customHeight="1" thickBot="1" x14ac:dyDescent="0.2">
      <c r="A30" s="442"/>
      <c r="B30" s="101" t="s">
        <v>39</v>
      </c>
      <c r="C30" s="447"/>
      <c r="D30" s="432"/>
      <c r="E30" s="432"/>
      <c r="F30" s="432"/>
      <c r="G30" s="94" t="s">
        <v>19</v>
      </c>
      <c r="H30" s="103"/>
    </row>
    <row r="31" spans="1:8" ht="18.600000000000001" customHeight="1" x14ac:dyDescent="0.15">
      <c r="A31" s="441"/>
      <c r="B31" s="96" t="s">
        <v>10</v>
      </c>
      <c r="C31" s="448" t="s">
        <v>41</v>
      </c>
      <c r="D31" s="449"/>
      <c r="E31" s="449"/>
      <c r="F31" s="449"/>
      <c r="G31" s="449"/>
      <c r="H31" s="450"/>
    </row>
    <row r="32" spans="1:8" ht="18.600000000000001" customHeight="1" x14ac:dyDescent="0.15">
      <c r="A32" s="441"/>
      <c r="B32" s="96"/>
      <c r="C32" s="451"/>
      <c r="D32" s="452"/>
      <c r="E32" s="452"/>
      <c r="F32" s="452"/>
      <c r="G32" s="452"/>
      <c r="H32" s="453"/>
    </row>
    <row r="33" spans="1:11" ht="18.600000000000001" customHeight="1" x14ac:dyDescent="0.15">
      <c r="A33" s="441"/>
      <c r="B33" s="113" t="s">
        <v>58</v>
      </c>
      <c r="C33" s="93" t="s">
        <v>21</v>
      </c>
      <c r="D33" s="439"/>
      <c r="E33" s="439"/>
      <c r="F33" s="439"/>
      <c r="G33" s="439"/>
      <c r="H33" s="435"/>
    </row>
    <row r="34" spans="1:11" ht="18.600000000000001" customHeight="1" x14ac:dyDescent="0.15">
      <c r="A34" s="441"/>
      <c r="B34" s="114" t="s">
        <v>59</v>
      </c>
      <c r="C34" s="95" t="s">
        <v>22</v>
      </c>
      <c r="D34" s="456" t="s">
        <v>41</v>
      </c>
      <c r="E34" s="457"/>
      <c r="F34" s="457"/>
      <c r="G34" s="457"/>
      <c r="H34" s="458"/>
    </row>
    <row r="35" spans="1:11" ht="18.600000000000001" customHeight="1" x14ac:dyDescent="0.15">
      <c r="A35" s="441"/>
      <c r="B35" s="115" t="s">
        <v>238</v>
      </c>
      <c r="C35" s="116"/>
      <c r="D35" s="451"/>
      <c r="E35" s="452"/>
      <c r="F35" s="452"/>
      <c r="G35" s="452"/>
      <c r="H35" s="453"/>
    </row>
    <row r="36" spans="1:11" ht="18.600000000000001" customHeight="1" x14ac:dyDescent="0.15">
      <c r="A36" s="441"/>
      <c r="B36" s="117"/>
      <c r="C36" s="99" t="s">
        <v>34</v>
      </c>
      <c r="D36" s="430"/>
      <c r="E36" s="430"/>
      <c r="F36" s="430"/>
      <c r="G36" s="430"/>
      <c r="H36" s="431"/>
    </row>
    <row r="37" spans="1:11" ht="18.600000000000001" customHeight="1" x14ac:dyDescent="0.15">
      <c r="A37" s="441"/>
      <c r="B37" s="117" t="s">
        <v>151</v>
      </c>
      <c r="C37" s="101" t="s">
        <v>23</v>
      </c>
      <c r="D37" s="432"/>
      <c r="E37" s="432"/>
      <c r="F37" s="432"/>
      <c r="G37" s="432"/>
      <c r="H37" s="433"/>
    </row>
    <row r="38" spans="1:11" ht="18.600000000000001" customHeight="1" x14ac:dyDescent="0.15">
      <c r="A38" s="441"/>
      <c r="B38" s="115"/>
      <c r="C38" s="93" t="s">
        <v>24</v>
      </c>
      <c r="D38" s="434"/>
      <c r="E38" s="435"/>
      <c r="F38" s="93" t="s">
        <v>25</v>
      </c>
      <c r="G38" s="434"/>
      <c r="H38" s="435"/>
    </row>
    <row r="39" spans="1:11" ht="18.600000000000001" customHeight="1" x14ac:dyDescent="0.15">
      <c r="A39" s="441"/>
      <c r="B39" s="118"/>
      <c r="C39" s="93" t="s">
        <v>26</v>
      </c>
      <c r="D39" s="454"/>
      <c r="E39" s="455"/>
      <c r="F39" s="93" t="s">
        <v>27</v>
      </c>
      <c r="G39" s="454"/>
      <c r="H39" s="455"/>
    </row>
    <row r="40" spans="1:11" ht="15" customHeight="1" x14ac:dyDescent="0.15">
      <c r="A40" s="441"/>
      <c r="B40" s="96" t="s">
        <v>28</v>
      </c>
      <c r="C40" s="119" t="s">
        <v>51</v>
      </c>
      <c r="H40" s="112"/>
    </row>
    <row r="41" spans="1:11" ht="15" customHeight="1" x14ac:dyDescent="0.15">
      <c r="A41" s="441"/>
      <c r="B41" s="794" t="s">
        <v>29</v>
      </c>
      <c r="C41" s="119" t="s">
        <v>97</v>
      </c>
      <c r="H41" s="112"/>
    </row>
    <row r="42" spans="1:11" ht="15" customHeight="1" x14ac:dyDescent="0.15">
      <c r="A42" s="443"/>
      <c r="B42" s="795"/>
      <c r="C42" s="120" t="s">
        <v>57</v>
      </c>
      <c r="D42" s="97"/>
      <c r="E42" s="97"/>
      <c r="F42" s="97"/>
      <c r="G42" s="97"/>
      <c r="H42" s="98"/>
    </row>
    <row r="43" spans="1:11" ht="18" customHeight="1" x14ac:dyDescent="0.15">
      <c r="A43" s="440" t="s">
        <v>50</v>
      </c>
      <c r="B43" s="99" t="s">
        <v>34</v>
      </c>
      <c r="C43" s="446"/>
      <c r="D43" s="430"/>
      <c r="E43" s="430"/>
      <c r="F43" s="430"/>
      <c r="G43" s="430"/>
      <c r="H43" s="431"/>
      <c r="K43" s="90" ph="1"/>
    </row>
    <row r="44" spans="1:11" ht="18" customHeight="1" x14ac:dyDescent="0.15">
      <c r="A44" s="441"/>
      <c r="B44" s="101" t="s">
        <v>17</v>
      </c>
      <c r="C44" s="447"/>
      <c r="D44" s="432"/>
      <c r="E44" s="432"/>
      <c r="F44" s="432"/>
      <c r="G44" s="432"/>
      <c r="H44" s="433"/>
      <c r="K44" s="90" ph="1"/>
    </row>
    <row r="45" spans="1:11" ht="18" customHeight="1" x14ac:dyDescent="0.15">
      <c r="A45" s="441"/>
      <c r="B45" s="99" t="s">
        <v>34</v>
      </c>
      <c r="C45" s="446"/>
      <c r="D45" s="430"/>
      <c r="E45" s="430"/>
      <c r="F45" s="430"/>
      <c r="G45" s="430"/>
      <c r="H45" s="431"/>
      <c r="K45" s="90" ph="1"/>
    </row>
    <row r="46" spans="1:11" ht="18" customHeight="1" x14ac:dyDescent="0.15">
      <c r="A46" s="441"/>
      <c r="B46" s="101" t="s">
        <v>39</v>
      </c>
      <c r="C46" s="447"/>
      <c r="D46" s="432"/>
      <c r="E46" s="432"/>
      <c r="F46" s="432"/>
      <c r="G46" s="94" t="s">
        <v>36</v>
      </c>
      <c r="H46" s="103"/>
      <c r="K46" s="90" ph="1"/>
    </row>
    <row r="47" spans="1:11" ht="18" customHeight="1" x14ac:dyDescent="0.15">
      <c r="A47" s="441"/>
      <c r="B47" s="95" t="s">
        <v>10</v>
      </c>
      <c r="C47" s="456" t="s">
        <v>20</v>
      </c>
      <c r="D47" s="457"/>
      <c r="E47" s="457"/>
      <c r="F47" s="457"/>
      <c r="G47" s="457"/>
      <c r="H47" s="458"/>
    </row>
    <row r="48" spans="1:11" ht="18" customHeight="1" x14ac:dyDescent="0.15">
      <c r="A48" s="441"/>
      <c r="B48" s="96"/>
      <c r="C48" s="451"/>
      <c r="D48" s="452"/>
      <c r="E48" s="452"/>
      <c r="F48" s="452"/>
      <c r="G48" s="452"/>
      <c r="H48" s="453"/>
    </row>
    <row r="49" spans="1:11" ht="18" customHeight="1" x14ac:dyDescent="0.15">
      <c r="A49" s="441"/>
      <c r="B49" s="475" t="s">
        <v>239</v>
      </c>
      <c r="C49" s="99" t="s">
        <v>34</v>
      </c>
      <c r="D49" s="446"/>
      <c r="E49" s="430"/>
      <c r="F49" s="430"/>
      <c r="G49" s="100"/>
      <c r="H49" s="106"/>
      <c r="K49" s="90" ph="1"/>
    </row>
    <row r="50" spans="1:11" ht="18" customHeight="1" x14ac:dyDescent="0.15">
      <c r="A50" s="441"/>
      <c r="B50" s="476"/>
      <c r="C50" s="101" t="s">
        <v>23</v>
      </c>
      <c r="D50" s="447"/>
      <c r="E50" s="432"/>
      <c r="F50" s="432"/>
      <c r="G50" s="94" t="s">
        <v>37</v>
      </c>
      <c r="H50" s="103"/>
    </row>
    <row r="51" spans="1:11" ht="18" customHeight="1" x14ac:dyDescent="0.15">
      <c r="A51" s="441"/>
      <c r="B51" s="476"/>
      <c r="C51" s="93" t="s">
        <v>24</v>
      </c>
      <c r="D51" s="434"/>
      <c r="E51" s="435"/>
      <c r="F51" s="93" t="s">
        <v>25</v>
      </c>
      <c r="G51" s="434"/>
      <c r="H51" s="435"/>
    </row>
    <row r="52" spans="1:11" ht="18" customHeight="1" x14ac:dyDescent="0.15">
      <c r="A52" s="443"/>
      <c r="B52" s="798"/>
      <c r="C52" s="93" t="s">
        <v>38</v>
      </c>
      <c r="D52" s="454"/>
      <c r="E52" s="455"/>
      <c r="F52" s="93" t="s">
        <v>27</v>
      </c>
      <c r="G52" s="454"/>
      <c r="H52" s="455"/>
    </row>
    <row r="53" spans="1:11" ht="18" customHeight="1" x14ac:dyDescent="0.15">
      <c r="A53" s="440" t="s">
        <v>63</v>
      </c>
      <c r="B53" s="99" t="s">
        <v>34</v>
      </c>
      <c r="C53" s="446"/>
      <c r="D53" s="430"/>
      <c r="E53" s="430"/>
      <c r="F53" s="430"/>
      <c r="G53" s="430"/>
      <c r="H53" s="431"/>
      <c r="K53" s="90" ph="1"/>
    </row>
    <row r="54" spans="1:11" ht="18" customHeight="1" x14ac:dyDescent="0.15">
      <c r="A54" s="441"/>
      <c r="B54" s="102" t="s">
        <v>18</v>
      </c>
      <c r="C54" s="447"/>
      <c r="D54" s="432"/>
      <c r="E54" s="432"/>
      <c r="F54" s="432"/>
      <c r="G54" s="432"/>
      <c r="H54" s="433"/>
      <c r="K54" s="90" ph="1"/>
    </row>
    <row r="55" spans="1:11" ht="18" customHeight="1" x14ac:dyDescent="0.15">
      <c r="A55" s="441"/>
      <c r="B55" s="99" t="s">
        <v>34</v>
      </c>
      <c r="C55" s="446"/>
      <c r="D55" s="430"/>
      <c r="E55" s="430"/>
      <c r="F55" s="430"/>
      <c r="G55" s="430"/>
      <c r="H55" s="431"/>
      <c r="K55" s="90" ph="1"/>
    </row>
    <row r="56" spans="1:11" ht="18" customHeight="1" x14ac:dyDescent="0.15">
      <c r="A56" s="441"/>
      <c r="B56" s="101" t="s">
        <v>35</v>
      </c>
      <c r="C56" s="447"/>
      <c r="D56" s="432"/>
      <c r="E56" s="432"/>
      <c r="F56" s="432"/>
      <c r="G56" s="94" t="s">
        <v>36</v>
      </c>
      <c r="H56" s="103"/>
      <c r="K56" s="90" ph="1"/>
    </row>
    <row r="57" spans="1:11" ht="18" customHeight="1" x14ac:dyDescent="0.15">
      <c r="A57" s="441"/>
      <c r="B57" s="95" t="s">
        <v>10</v>
      </c>
      <c r="C57" s="456" t="s">
        <v>20</v>
      </c>
      <c r="D57" s="457"/>
      <c r="E57" s="457"/>
      <c r="F57" s="457"/>
      <c r="G57" s="457"/>
      <c r="H57" s="458"/>
    </row>
    <row r="58" spans="1:11" ht="18" customHeight="1" x14ac:dyDescent="0.15">
      <c r="A58" s="441"/>
      <c r="B58" s="96"/>
      <c r="C58" s="451"/>
      <c r="D58" s="452"/>
      <c r="E58" s="452"/>
      <c r="F58" s="452"/>
      <c r="G58" s="452"/>
      <c r="H58" s="453"/>
    </row>
    <row r="59" spans="1:11" ht="18" customHeight="1" x14ac:dyDescent="0.15">
      <c r="A59" s="441"/>
      <c r="B59" s="475" t="s">
        <v>239</v>
      </c>
      <c r="C59" s="99" t="s">
        <v>34</v>
      </c>
      <c r="D59" s="446"/>
      <c r="E59" s="430"/>
      <c r="F59" s="430"/>
      <c r="G59" s="430"/>
      <c r="H59" s="431"/>
      <c r="K59" s="90" ph="1"/>
    </row>
    <row r="60" spans="1:11" ht="18" customHeight="1" x14ac:dyDescent="0.15">
      <c r="A60" s="441"/>
      <c r="B60" s="476"/>
      <c r="C60" s="101" t="s">
        <v>23</v>
      </c>
      <c r="D60" s="447"/>
      <c r="E60" s="432"/>
      <c r="F60" s="432"/>
      <c r="G60" s="94" t="s">
        <v>37</v>
      </c>
      <c r="H60" s="103"/>
    </row>
    <row r="61" spans="1:11" ht="18" customHeight="1" x14ac:dyDescent="0.15">
      <c r="A61" s="441"/>
      <c r="B61" s="476"/>
      <c r="C61" s="93" t="s">
        <v>24</v>
      </c>
      <c r="D61" s="434"/>
      <c r="E61" s="435"/>
      <c r="F61" s="93" t="s">
        <v>25</v>
      </c>
      <c r="G61" s="434"/>
      <c r="H61" s="435"/>
    </row>
    <row r="62" spans="1:11" ht="18" customHeight="1" x14ac:dyDescent="0.15">
      <c r="A62" s="443"/>
      <c r="B62" s="798"/>
      <c r="C62" s="93" t="s">
        <v>38</v>
      </c>
      <c r="D62" s="454"/>
      <c r="E62" s="455"/>
      <c r="F62" s="93" t="s">
        <v>27</v>
      </c>
      <c r="G62" s="454"/>
      <c r="H62" s="455"/>
    </row>
    <row r="63" spans="1:11" ht="18" customHeight="1" x14ac:dyDescent="0.15">
      <c r="A63" s="440" t="s">
        <v>182</v>
      </c>
      <c r="B63" s="99" t="s">
        <v>34</v>
      </c>
      <c r="C63" s="446"/>
      <c r="D63" s="430"/>
      <c r="E63" s="430"/>
      <c r="F63" s="430"/>
      <c r="G63" s="430"/>
      <c r="H63" s="431"/>
    </row>
    <row r="64" spans="1:11" ht="18" customHeight="1" x14ac:dyDescent="0.15">
      <c r="A64" s="441"/>
      <c r="B64" s="102" t="s">
        <v>18</v>
      </c>
      <c r="C64" s="447"/>
      <c r="D64" s="432"/>
      <c r="E64" s="432"/>
      <c r="F64" s="432"/>
      <c r="G64" s="432"/>
      <c r="H64" s="433"/>
    </row>
    <row r="65" spans="1:15" ht="18" customHeight="1" x14ac:dyDescent="0.15">
      <c r="A65" s="441"/>
      <c r="B65" s="99" t="s">
        <v>34</v>
      </c>
      <c r="C65" s="446"/>
      <c r="D65" s="430"/>
      <c r="E65" s="430"/>
      <c r="F65" s="430"/>
      <c r="G65" s="430"/>
      <c r="H65" s="431"/>
    </row>
    <row r="66" spans="1:15" ht="18" customHeight="1" x14ac:dyDescent="0.15">
      <c r="A66" s="441"/>
      <c r="B66" s="101" t="s">
        <v>35</v>
      </c>
      <c r="C66" s="447"/>
      <c r="D66" s="432"/>
      <c r="E66" s="432"/>
      <c r="F66" s="432"/>
      <c r="G66" s="94" t="s">
        <v>36</v>
      </c>
      <c r="H66" s="103"/>
    </row>
    <row r="67" spans="1:15" ht="18" customHeight="1" x14ac:dyDescent="0.15">
      <c r="A67" s="441"/>
      <c r="B67" s="95" t="s">
        <v>10</v>
      </c>
      <c r="C67" s="456" t="s">
        <v>20</v>
      </c>
      <c r="D67" s="457"/>
      <c r="E67" s="457"/>
      <c r="F67" s="457"/>
      <c r="G67" s="457"/>
      <c r="H67" s="458"/>
    </row>
    <row r="68" spans="1:15" ht="18" customHeight="1" x14ac:dyDescent="0.15">
      <c r="A68" s="441"/>
      <c r="B68" s="96"/>
      <c r="C68" s="451"/>
      <c r="D68" s="452"/>
      <c r="E68" s="452"/>
      <c r="F68" s="452"/>
      <c r="G68" s="452"/>
      <c r="H68" s="453"/>
    </row>
    <row r="69" spans="1:15" ht="18" customHeight="1" x14ac:dyDescent="0.15">
      <c r="A69" s="441"/>
      <c r="B69" s="475" t="s">
        <v>239</v>
      </c>
      <c r="C69" s="99" t="s">
        <v>34</v>
      </c>
      <c r="D69" s="446"/>
      <c r="E69" s="430"/>
      <c r="F69" s="430"/>
      <c r="G69" s="430"/>
      <c r="H69" s="431"/>
    </row>
    <row r="70" spans="1:15" ht="18" customHeight="1" x14ac:dyDescent="0.15">
      <c r="A70" s="441"/>
      <c r="B70" s="476"/>
      <c r="C70" s="101" t="s">
        <v>23</v>
      </c>
      <c r="D70" s="447"/>
      <c r="E70" s="432"/>
      <c r="F70" s="432"/>
      <c r="G70" s="94" t="s">
        <v>37</v>
      </c>
      <c r="H70" s="103"/>
    </row>
    <row r="71" spans="1:15" ht="18" customHeight="1" x14ac:dyDescent="0.15">
      <c r="A71" s="441"/>
      <c r="B71" s="476"/>
      <c r="C71" s="93" t="s">
        <v>24</v>
      </c>
      <c r="D71" s="434"/>
      <c r="E71" s="435"/>
      <c r="F71" s="93" t="s">
        <v>25</v>
      </c>
      <c r="G71" s="434"/>
      <c r="H71" s="435"/>
    </row>
    <row r="72" spans="1:15" ht="18" customHeight="1" x14ac:dyDescent="0.15">
      <c r="A72" s="443"/>
      <c r="B72" s="798"/>
      <c r="C72" s="93" t="s">
        <v>38</v>
      </c>
      <c r="D72" s="454"/>
      <c r="E72" s="455"/>
      <c r="F72" s="93" t="s">
        <v>27</v>
      </c>
      <c r="G72" s="454"/>
      <c r="H72" s="455"/>
    </row>
    <row r="73" spans="1:15" ht="24.6" customHeight="1" x14ac:dyDescent="0.15">
      <c r="A73" s="108" t="s">
        <v>242</v>
      </c>
      <c r="H73" s="110" t="s">
        <v>0</v>
      </c>
    </row>
    <row r="74" spans="1:15" ht="24.6" customHeight="1" x14ac:dyDescent="0.15">
      <c r="A74" s="91" t="str">
        <f>A2</f>
        <v>令和8年度　第42回都市公園等コンクール　『②施工部門』</v>
      </c>
      <c r="H74" s="569">
        <f>表紙!AE3</f>
        <v>0</v>
      </c>
      <c r="K74" s="90" ph="1"/>
      <c r="O74" s="90" ph="1"/>
    </row>
    <row r="75" spans="1:15" ht="24.6" customHeight="1" x14ac:dyDescent="0.15">
      <c r="A75" s="111"/>
      <c r="B75" s="133" t="s">
        <v>142</v>
      </c>
      <c r="C75" s="437" t="str">
        <f>C3</f>
        <v>(20字程度）</v>
      </c>
      <c r="D75" s="437"/>
      <c r="E75" s="437"/>
      <c r="F75" s="437"/>
      <c r="G75" s="438"/>
      <c r="H75" s="569"/>
    </row>
    <row r="76" spans="1:15" ht="18.600000000000001" customHeight="1" x14ac:dyDescent="0.15">
      <c r="A76" s="799" t="s">
        <v>184</v>
      </c>
      <c r="B76" s="800"/>
      <c r="C76" s="512">
        <f>C81</f>
        <v>0</v>
      </c>
      <c r="D76" s="513"/>
      <c r="E76" s="513"/>
      <c r="F76" s="513"/>
      <c r="G76" s="513"/>
      <c r="H76" s="571"/>
    </row>
    <row r="77" spans="1:15" ht="18.600000000000001" customHeight="1" x14ac:dyDescent="0.15">
      <c r="A77" s="787" t="s">
        <v>235</v>
      </c>
      <c r="B77" s="788"/>
      <c r="C77" s="517">
        <f>C97</f>
        <v>0</v>
      </c>
      <c r="D77" s="518"/>
      <c r="E77" s="518"/>
      <c r="F77" s="518"/>
      <c r="G77" s="518"/>
      <c r="H77" s="565"/>
    </row>
    <row r="78" spans="1:15" ht="18.600000000000001" customHeight="1" x14ac:dyDescent="0.15">
      <c r="A78" s="787" t="s">
        <v>236</v>
      </c>
      <c r="B78" s="788"/>
      <c r="C78" s="517">
        <f>C107</f>
        <v>0</v>
      </c>
      <c r="D78" s="518"/>
      <c r="E78" s="518"/>
      <c r="F78" s="518"/>
      <c r="G78" s="518"/>
      <c r="H78" s="565"/>
    </row>
    <row r="79" spans="1:15" ht="18.600000000000001" customHeight="1" x14ac:dyDescent="0.15">
      <c r="A79" s="789" t="s">
        <v>185</v>
      </c>
      <c r="B79" s="790"/>
      <c r="C79" s="791">
        <f>C117</f>
        <v>0</v>
      </c>
      <c r="D79" s="792"/>
      <c r="E79" s="792"/>
      <c r="F79" s="792"/>
      <c r="G79" s="792"/>
      <c r="H79" s="793"/>
    </row>
    <row r="80" spans="1:15" ht="18" customHeight="1" x14ac:dyDescent="0.15">
      <c r="A80" s="801" t="s">
        <v>184</v>
      </c>
      <c r="B80" s="122" t="s">
        <v>233</v>
      </c>
      <c r="C80" s="446"/>
      <c r="D80" s="430"/>
      <c r="E80" s="430"/>
      <c r="F80" s="430"/>
      <c r="G80" s="430"/>
      <c r="H80" s="99" t="s">
        <v>146</v>
      </c>
    </row>
    <row r="81" spans="1:15" ht="18" customHeight="1" x14ac:dyDescent="0.15">
      <c r="A81" s="550"/>
      <c r="B81" s="121" t="s">
        <v>234</v>
      </c>
      <c r="C81" s="803"/>
      <c r="D81" s="540"/>
      <c r="E81" s="540"/>
      <c r="F81" s="540"/>
      <c r="G81" s="540"/>
      <c r="H81" s="123" t="s">
        <v>149</v>
      </c>
      <c r="J81" s="93" t="s">
        <v>149</v>
      </c>
    </row>
    <row r="82" spans="1:15" ht="18" customHeight="1" x14ac:dyDescent="0.15">
      <c r="A82" s="550"/>
      <c r="B82" s="122" t="s">
        <v>34</v>
      </c>
      <c r="C82" s="446"/>
      <c r="D82" s="430"/>
      <c r="E82" s="430"/>
      <c r="F82" s="430"/>
      <c r="G82" s="100"/>
      <c r="H82" s="106"/>
      <c r="J82" s="104" t="s">
        <v>232</v>
      </c>
    </row>
    <row r="83" spans="1:15" ht="18" customHeight="1" x14ac:dyDescent="0.15">
      <c r="A83" s="550"/>
      <c r="B83" s="121" t="s">
        <v>39</v>
      </c>
      <c r="C83" s="447"/>
      <c r="D83" s="432"/>
      <c r="E83" s="432"/>
      <c r="F83" s="432"/>
      <c r="G83" s="94" t="s">
        <v>19</v>
      </c>
      <c r="H83" s="103"/>
      <c r="J83" s="104" t="s">
        <v>147</v>
      </c>
    </row>
    <row r="84" spans="1:15" ht="18" customHeight="1" x14ac:dyDescent="0.15">
      <c r="A84" s="550"/>
      <c r="B84" s="127" t="s">
        <v>10</v>
      </c>
      <c r="C84" s="456" t="s">
        <v>41</v>
      </c>
      <c r="D84" s="457"/>
      <c r="E84" s="457"/>
      <c r="F84" s="457"/>
      <c r="G84" s="457"/>
      <c r="H84" s="458"/>
      <c r="J84" s="104" t="s">
        <v>148</v>
      </c>
    </row>
    <row r="85" spans="1:15" ht="18" customHeight="1" x14ac:dyDescent="0.15">
      <c r="A85" s="550"/>
      <c r="B85" s="128"/>
      <c r="C85" s="451"/>
      <c r="D85" s="452"/>
      <c r="E85" s="452"/>
      <c r="F85" s="452"/>
      <c r="G85" s="452"/>
      <c r="H85" s="453"/>
      <c r="J85" s="104" t="s">
        <v>173</v>
      </c>
    </row>
    <row r="86" spans="1:15" ht="30" customHeight="1" x14ac:dyDescent="0.15">
      <c r="A86" s="550"/>
      <c r="B86" s="129" t="s">
        <v>58</v>
      </c>
      <c r="C86" s="110" t="s">
        <v>183</v>
      </c>
      <c r="D86" s="439"/>
      <c r="E86" s="439"/>
      <c r="F86" s="439"/>
      <c r="G86" s="439"/>
      <c r="H86" s="435"/>
      <c r="J86" s="104" t="s">
        <v>186</v>
      </c>
    </row>
    <row r="87" spans="1:15" ht="18" customHeight="1" x14ac:dyDescent="0.15">
      <c r="A87" s="550"/>
      <c r="B87" s="130" t="s">
        <v>59</v>
      </c>
      <c r="C87" s="95" t="s">
        <v>22</v>
      </c>
      <c r="D87" s="456" t="s">
        <v>41</v>
      </c>
      <c r="E87" s="457"/>
      <c r="F87" s="457"/>
      <c r="G87" s="457"/>
      <c r="H87" s="458"/>
      <c r="J87" s="104" t="s">
        <v>187</v>
      </c>
    </row>
    <row r="88" spans="1:15" ht="18" customHeight="1" x14ac:dyDescent="0.15">
      <c r="A88" s="550"/>
      <c r="B88" s="115" t="s">
        <v>238</v>
      </c>
      <c r="C88" s="116"/>
      <c r="D88" s="451"/>
      <c r="E88" s="452"/>
      <c r="F88" s="452"/>
      <c r="G88" s="452"/>
      <c r="H88" s="453"/>
      <c r="J88" s="104" t="s">
        <v>188</v>
      </c>
    </row>
    <row r="89" spans="1:15" ht="18" customHeight="1" x14ac:dyDescent="0.15">
      <c r="A89" s="550"/>
      <c r="B89" s="117"/>
      <c r="C89" s="99" t="s">
        <v>34</v>
      </c>
      <c r="D89" s="430"/>
      <c r="E89" s="430"/>
      <c r="F89" s="430"/>
      <c r="G89" s="430"/>
      <c r="H89" s="431"/>
      <c r="J89" s="104" t="s">
        <v>189</v>
      </c>
    </row>
    <row r="90" spans="1:15" ht="18" customHeight="1" x14ac:dyDescent="0.15">
      <c r="A90" s="550"/>
      <c r="B90" s="117" t="s">
        <v>151</v>
      </c>
      <c r="C90" s="101" t="s">
        <v>23</v>
      </c>
      <c r="D90" s="432"/>
      <c r="E90" s="432"/>
      <c r="F90" s="432"/>
      <c r="G90" s="432"/>
      <c r="H90" s="433"/>
      <c r="J90" s="104" t="s">
        <v>190</v>
      </c>
    </row>
    <row r="91" spans="1:15" ht="18" customHeight="1" x14ac:dyDescent="0.15">
      <c r="A91" s="550"/>
      <c r="B91" s="131"/>
      <c r="C91" s="93" t="s">
        <v>24</v>
      </c>
      <c r="D91" s="434"/>
      <c r="E91" s="435"/>
      <c r="F91" s="93" t="s">
        <v>25</v>
      </c>
      <c r="G91" s="434"/>
      <c r="H91" s="435"/>
      <c r="J91" s="104" t="s">
        <v>191</v>
      </c>
    </row>
    <row r="92" spans="1:15" ht="18" customHeight="1" x14ac:dyDescent="0.15">
      <c r="A92" s="550"/>
      <c r="B92" s="132"/>
      <c r="C92" s="93" t="s">
        <v>26</v>
      </c>
      <c r="D92" s="454"/>
      <c r="E92" s="455"/>
      <c r="F92" s="93" t="s">
        <v>27</v>
      </c>
      <c r="G92" s="454"/>
      <c r="H92" s="455"/>
      <c r="J92" s="104" t="s">
        <v>192</v>
      </c>
    </row>
    <row r="93" spans="1:15" ht="15" customHeight="1" x14ac:dyDescent="0.15">
      <c r="A93" s="550"/>
      <c r="B93" s="127" t="s">
        <v>28</v>
      </c>
      <c r="C93" s="119" t="s">
        <v>51</v>
      </c>
      <c r="H93" s="112"/>
    </row>
    <row r="94" spans="1:15" ht="15" customHeight="1" x14ac:dyDescent="0.15">
      <c r="A94" s="550"/>
      <c r="B94" s="805" t="s">
        <v>29</v>
      </c>
      <c r="C94" s="119" t="s">
        <v>97</v>
      </c>
      <c r="H94" s="112"/>
    </row>
    <row r="95" spans="1:15" ht="15" customHeight="1" x14ac:dyDescent="0.15">
      <c r="A95" s="802"/>
      <c r="B95" s="453"/>
      <c r="C95" s="120" t="s">
        <v>57</v>
      </c>
      <c r="D95" s="97"/>
      <c r="E95" s="97"/>
      <c r="F95" s="97"/>
      <c r="G95" s="97"/>
      <c r="H95" s="98"/>
    </row>
    <row r="96" spans="1:15" ht="18" customHeight="1" x14ac:dyDescent="0.15">
      <c r="A96" s="440" t="s">
        <v>237</v>
      </c>
      <c r="B96" s="124" t="s">
        <v>34</v>
      </c>
      <c r="C96" s="446"/>
      <c r="D96" s="430"/>
      <c r="E96" s="430"/>
      <c r="F96" s="430"/>
      <c r="G96" s="430"/>
      <c r="H96" s="431"/>
      <c r="K96" s="90" ph="1"/>
      <c r="O96" s="90" ph="1"/>
    </row>
    <row r="97" spans="1:11" ht="18" customHeight="1" x14ac:dyDescent="0.15">
      <c r="A97" s="441"/>
      <c r="B97" s="101" t="s">
        <v>60</v>
      </c>
      <c r="C97" s="447"/>
      <c r="D97" s="432"/>
      <c r="E97" s="432"/>
      <c r="F97" s="432"/>
      <c r="G97" s="432"/>
      <c r="H97" s="433"/>
    </row>
    <row r="98" spans="1:11" ht="18" customHeight="1" x14ac:dyDescent="0.15">
      <c r="A98" s="441"/>
      <c r="B98" s="99" t="s">
        <v>34</v>
      </c>
      <c r="C98" s="446"/>
      <c r="D98" s="430"/>
      <c r="E98" s="430"/>
      <c r="F98" s="430"/>
      <c r="G98" s="430"/>
      <c r="H98" s="431"/>
    </row>
    <row r="99" spans="1:11" ht="18" customHeight="1" x14ac:dyDescent="0.15">
      <c r="A99" s="441"/>
      <c r="B99" s="101" t="s">
        <v>35</v>
      </c>
      <c r="C99" s="447"/>
      <c r="D99" s="432"/>
      <c r="E99" s="432"/>
      <c r="F99" s="432"/>
      <c r="G99" s="94" t="s">
        <v>36</v>
      </c>
      <c r="H99" s="103"/>
      <c r="K99" s="90" ph="1"/>
    </row>
    <row r="100" spans="1:11" ht="18" customHeight="1" x14ac:dyDescent="0.15">
      <c r="A100" s="441"/>
      <c r="B100" s="95" t="s">
        <v>10</v>
      </c>
      <c r="C100" s="456" t="s">
        <v>20</v>
      </c>
      <c r="D100" s="457"/>
      <c r="E100" s="457"/>
      <c r="F100" s="457"/>
      <c r="G100" s="457"/>
      <c r="H100" s="458"/>
    </row>
    <row r="101" spans="1:11" ht="18" customHeight="1" x14ac:dyDescent="0.15">
      <c r="A101" s="441"/>
      <c r="B101" s="96"/>
      <c r="C101" s="451"/>
      <c r="D101" s="452"/>
      <c r="E101" s="452"/>
      <c r="F101" s="452"/>
      <c r="G101" s="452"/>
      <c r="H101" s="453"/>
    </row>
    <row r="102" spans="1:11" ht="18" customHeight="1" x14ac:dyDescent="0.15">
      <c r="A102" s="441"/>
      <c r="B102" s="475" t="s">
        <v>239</v>
      </c>
      <c r="C102" s="99" t="s">
        <v>34</v>
      </c>
      <c r="D102" s="446"/>
      <c r="E102" s="430"/>
      <c r="F102" s="430"/>
      <c r="G102" s="430"/>
      <c r="H102" s="431"/>
    </row>
    <row r="103" spans="1:11" ht="18" customHeight="1" x14ac:dyDescent="0.15">
      <c r="A103" s="441"/>
      <c r="B103" s="476"/>
      <c r="C103" s="101" t="s">
        <v>23</v>
      </c>
      <c r="D103" s="447"/>
      <c r="E103" s="432"/>
      <c r="F103" s="432"/>
      <c r="G103" s="94" t="s">
        <v>37</v>
      </c>
      <c r="H103" s="103"/>
    </row>
    <row r="104" spans="1:11" ht="18" customHeight="1" x14ac:dyDescent="0.15">
      <c r="A104" s="441"/>
      <c r="B104" s="476"/>
      <c r="C104" s="93" t="s">
        <v>24</v>
      </c>
      <c r="D104" s="434"/>
      <c r="E104" s="439"/>
      <c r="F104" s="93" t="s">
        <v>25</v>
      </c>
      <c r="G104" s="439"/>
      <c r="H104" s="435"/>
    </row>
    <row r="105" spans="1:11" ht="18" customHeight="1" x14ac:dyDescent="0.15">
      <c r="A105" s="443"/>
      <c r="B105" s="798"/>
      <c r="C105" s="93" t="s">
        <v>38</v>
      </c>
      <c r="D105" s="454"/>
      <c r="E105" s="804"/>
      <c r="F105" s="93" t="s">
        <v>27</v>
      </c>
      <c r="G105" s="804"/>
      <c r="H105" s="455"/>
    </row>
    <row r="106" spans="1:11" ht="18" customHeight="1" x14ac:dyDescent="0.15">
      <c r="A106" s="440" t="s">
        <v>231</v>
      </c>
      <c r="B106" s="124" t="s">
        <v>34</v>
      </c>
      <c r="C106" s="446"/>
      <c r="D106" s="430"/>
      <c r="E106" s="430"/>
      <c r="F106" s="430"/>
      <c r="G106" s="430"/>
      <c r="H106" s="431"/>
    </row>
    <row r="107" spans="1:11" ht="18" customHeight="1" x14ac:dyDescent="0.15">
      <c r="A107" s="441"/>
      <c r="B107" s="101" t="s">
        <v>60</v>
      </c>
      <c r="C107" s="447"/>
      <c r="D107" s="432"/>
      <c r="E107" s="432"/>
      <c r="F107" s="432"/>
      <c r="G107" s="432"/>
      <c r="H107" s="433"/>
    </row>
    <row r="108" spans="1:11" ht="18" customHeight="1" x14ac:dyDescent="0.15">
      <c r="A108" s="441"/>
      <c r="B108" s="99" t="s">
        <v>34</v>
      </c>
      <c r="C108" s="446"/>
      <c r="D108" s="430"/>
      <c r="E108" s="430"/>
      <c r="F108" s="430"/>
      <c r="G108" s="430"/>
      <c r="H108" s="431"/>
    </row>
    <row r="109" spans="1:11" ht="18" customHeight="1" x14ac:dyDescent="0.15">
      <c r="A109" s="441"/>
      <c r="B109" s="101" t="s">
        <v>35</v>
      </c>
      <c r="C109" s="447"/>
      <c r="D109" s="432"/>
      <c r="E109" s="432"/>
      <c r="F109" s="432"/>
      <c r="G109" s="94" t="s">
        <v>36</v>
      </c>
      <c r="H109" s="103"/>
    </row>
    <row r="110" spans="1:11" ht="18" customHeight="1" x14ac:dyDescent="0.15">
      <c r="A110" s="441"/>
      <c r="B110" s="95" t="s">
        <v>10</v>
      </c>
      <c r="C110" s="456" t="s">
        <v>20</v>
      </c>
      <c r="D110" s="457"/>
      <c r="E110" s="457"/>
      <c r="F110" s="457"/>
      <c r="G110" s="457"/>
      <c r="H110" s="458"/>
    </row>
    <row r="111" spans="1:11" ht="18" customHeight="1" x14ac:dyDescent="0.15">
      <c r="A111" s="441"/>
      <c r="B111" s="96"/>
      <c r="C111" s="451"/>
      <c r="D111" s="452"/>
      <c r="E111" s="452"/>
      <c r="F111" s="452"/>
      <c r="G111" s="452"/>
      <c r="H111" s="453"/>
    </row>
    <row r="112" spans="1:11" ht="18" customHeight="1" x14ac:dyDescent="0.15">
      <c r="A112" s="441"/>
      <c r="B112" s="475" t="s">
        <v>239</v>
      </c>
      <c r="C112" s="105" t="s">
        <v>34</v>
      </c>
      <c r="D112" s="806"/>
      <c r="E112" s="807"/>
      <c r="F112" s="807"/>
      <c r="G112" s="807"/>
      <c r="H112" s="808"/>
      <c r="K112" s="90" ph="1"/>
    </row>
    <row r="113" spans="1:15" ht="18" customHeight="1" x14ac:dyDescent="0.15">
      <c r="A113" s="441"/>
      <c r="B113" s="476"/>
      <c r="C113" s="101" t="s">
        <v>23</v>
      </c>
      <c r="D113" s="447"/>
      <c r="E113" s="432"/>
      <c r="F113" s="432"/>
      <c r="G113" s="94" t="s">
        <v>37</v>
      </c>
      <c r="H113" s="103"/>
      <c r="K113" s="90" ph="1"/>
    </row>
    <row r="114" spans="1:15" ht="18" customHeight="1" x14ac:dyDescent="0.15">
      <c r="A114" s="441"/>
      <c r="B114" s="476"/>
      <c r="C114" s="93" t="s">
        <v>24</v>
      </c>
      <c r="D114" s="434"/>
      <c r="E114" s="439"/>
      <c r="F114" s="93" t="s">
        <v>25</v>
      </c>
      <c r="G114" s="439"/>
      <c r="H114" s="435"/>
    </row>
    <row r="115" spans="1:15" ht="18" customHeight="1" x14ac:dyDescent="0.15">
      <c r="A115" s="443"/>
      <c r="B115" s="798"/>
      <c r="C115" s="93" t="s">
        <v>38</v>
      </c>
      <c r="D115" s="454"/>
      <c r="E115" s="804"/>
      <c r="F115" s="93" t="s">
        <v>27</v>
      </c>
      <c r="G115" s="804"/>
      <c r="H115" s="455"/>
    </row>
    <row r="116" spans="1:15" ht="18" customHeight="1" x14ac:dyDescent="0.15">
      <c r="A116" s="440" t="s">
        <v>172</v>
      </c>
      <c r="B116" s="124" t="s">
        <v>34</v>
      </c>
      <c r="C116" s="446"/>
      <c r="D116" s="430"/>
      <c r="E116" s="430"/>
      <c r="F116" s="430"/>
      <c r="G116" s="430"/>
      <c r="H116" s="431"/>
      <c r="K116" s="90" ph="1"/>
      <c r="O116" s="90" ph="1"/>
    </row>
    <row r="117" spans="1:15" ht="18" customHeight="1" x14ac:dyDescent="0.15">
      <c r="A117" s="441"/>
      <c r="B117" s="101" t="s">
        <v>60</v>
      </c>
      <c r="C117" s="447"/>
      <c r="D117" s="432"/>
      <c r="E117" s="432"/>
      <c r="F117" s="432"/>
      <c r="G117" s="432"/>
      <c r="H117" s="433"/>
    </row>
    <row r="118" spans="1:15" ht="18" customHeight="1" x14ac:dyDescent="0.15">
      <c r="A118" s="441"/>
      <c r="B118" s="99" t="s">
        <v>34</v>
      </c>
      <c r="C118" s="446"/>
      <c r="D118" s="430"/>
      <c r="E118" s="430"/>
      <c r="F118" s="430"/>
      <c r="G118" s="430"/>
      <c r="H118" s="431"/>
    </row>
    <row r="119" spans="1:15" ht="18" customHeight="1" x14ac:dyDescent="0.15">
      <c r="A119" s="441"/>
      <c r="B119" s="101" t="s">
        <v>35</v>
      </c>
      <c r="C119" s="447"/>
      <c r="D119" s="432"/>
      <c r="E119" s="432"/>
      <c r="F119" s="432"/>
      <c r="G119" s="94" t="s">
        <v>36</v>
      </c>
      <c r="H119" s="103"/>
      <c r="K119" s="90" ph="1"/>
    </row>
    <row r="120" spans="1:15" ht="18" customHeight="1" x14ac:dyDescent="0.15">
      <c r="A120" s="441"/>
      <c r="B120" s="95" t="s">
        <v>10</v>
      </c>
      <c r="C120" s="456" t="s">
        <v>20</v>
      </c>
      <c r="D120" s="457"/>
      <c r="E120" s="457"/>
      <c r="F120" s="457"/>
      <c r="G120" s="457"/>
      <c r="H120" s="458"/>
      <c r="K120" s="90" ph="1"/>
    </row>
    <row r="121" spans="1:15" ht="18" customHeight="1" x14ac:dyDescent="0.15">
      <c r="A121" s="441"/>
      <c r="B121" s="96"/>
      <c r="C121" s="451"/>
      <c r="D121" s="452"/>
      <c r="E121" s="452"/>
      <c r="F121" s="452"/>
      <c r="G121" s="452"/>
      <c r="H121" s="453"/>
    </row>
    <row r="122" spans="1:15" ht="18" customHeight="1" x14ac:dyDescent="0.15">
      <c r="A122" s="441"/>
      <c r="B122" s="475" t="s">
        <v>239</v>
      </c>
      <c r="C122" s="99" t="s">
        <v>34</v>
      </c>
      <c r="D122" s="446"/>
      <c r="E122" s="430"/>
      <c r="F122" s="430"/>
      <c r="G122" s="430"/>
      <c r="H122" s="431"/>
    </row>
    <row r="123" spans="1:15" ht="18" customHeight="1" x14ac:dyDescent="0.15">
      <c r="A123" s="441"/>
      <c r="B123" s="476"/>
      <c r="C123" s="101" t="s">
        <v>23</v>
      </c>
      <c r="D123" s="447"/>
      <c r="E123" s="432"/>
      <c r="F123" s="432"/>
      <c r="G123" s="94" t="s">
        <v>37</v>
      </c>
      <c r="H123" s="103"/>
    </row>
    <row r="124" spans="1:15" ht="18" customHeight="1" x14ac:dyDescent="0.15">
      <c r="A124" s="441"/>
      <c r="B124" s="476"/>
      <c r="C124" s="93" t="s">
        <v>24</v>
      </c>
      <c r="D124" s="434"/>
      <c r="E124" s="439"/>
      <c r="F124" s="93" t="s">
        <v>25</v>
      </c>
      <c r="G124" s="439"/>
      <c r="H124" s="435"/>
    </row>
    <row r="125" spans="1:15" ht="18" customHeight="1" x14ac:dyDescent="0.15">
      <c r="A125" s="443"/>
      <c r="B125" s="798"/>
      <c r="C125" s="93" t="s">
        <v>38</v>
      </c>
      <c r="D125" s="454"/>
      <c r="E125" s="804"/>
      <c r="F125" s="93" t="s">
        <v>27</v>
      </c>
      <c r="G125" s="804"/>
      <c r="H125" s="455"/>
    </row>
    <row r="126" spans="1:15" ht="20.100000000000001" customHeight="1" x14ac:dyDescent="0.15">
      <c r="A126" s="108" t="s">
        <v>243</v>
      </c>
      <c r="H126" s="110" t="s">
        <v>0</v>
      </c>
    </row>
    <row r="127" spans="1:15" ht="20.100000000000001" customHeight="1" x14ac:dyDescent="0.15">
      <c r="A127" s="91" t="str">
        <f>A2</f>
        <v>令和8年度　第42回都市公園等コンクール　『②施工部門』</v>
      </c>
      <c r="H127" s="569">
        <f>表紙!AE3</f>
        <v>0</v>
      </c>
    </row>
    <row r="128" spans="1:15" ht="20.100000000000001" customHeight="1" x14ac:dyDescent="0.15">
      <c r="A128" s="125"/>
      <c r="B128" s="133" t="s">
        <v>142</v>
      </c>
      <c r="C128" s="466" t="str">
        <f>C3</f>
        <v>(20字程度）</v>
      </c>
      <c r="D128" s="466"/>
      <c r="E128" s="466"/>
      <c r="F128" s="466"/>
      <c r="G128" s="467"/>
      <c r="H128" s="569"/>
    </row>
    <row r="129" spans="1:11" ht="20.100000000000001" customHeight="1" x14ac:dyDescent="0.15">
      <c r="A129" s="570">
        <f>A133</f>
        <v>0</v>
      </c>
      <c r="B129" s="511"/>
      <c r="C129" s="512">
        <f>C134</f>
        <v>0</v>
      </c>
      <c r="D129" s="513"/>
      <c r="E129" s="513"/>
      <c r="F129" s="513"/>
      <c r="G129" s="513"/>
      <c r="H129" s="571"/>
    </row>
    <row r="130" spans="1:11" ht="20.100000000000001" customHeight="1" x14ac:dyDescent="0.15">
      <c r="A130" s="572">
        <f>A143</f>
        <v>0</v>
      </c>
      <c r="B130" s="516"/>
      <c r="C130" s="517">
        <f>C144</f>
        <v>0</v>
      </c>
      <c r="D130" s="518"/>
      <c r="E130" s="518"/>
      <c r="F130" s="518"/>
      <c r="G130" s="518"/>
      <c r="H130" s="565"/>
    </row>
    <row r="131" spans="1:11" ht="20.100000000000001" customHeight="1" x14ac:dyDescent="0.15">
      <c r="A131" s="572">
        <f>A153</f>
        <v>0</v>
      </c>
      <c r="B131" s="516"/>
      <c r="C131" s="517">
        <f>C154</f>
        <v>0</v>
      </c>
      <c r="D131" s="518"/>
      <c r="E131" s="518"/>
      <c r="F131" s="518"/>
      <c r="G131" s="518"/>
      <c r="H131" s="565"/>
    </row>
    <row r="132" spans="1:11" ht="20.100000000000001" customHeight="1" x14ac:dyDescent="0.15">
      <c r="A132" s="809">
        <f>A163</f>
        <v>0</v>
      </c>
      <c r="B132" s="810"/>
      <c r="C132" s="791">
        <f>C164</f>
        <v>0</v>
      </c>
      <c r="D132" s="792"/>
      <c r="E132" s="792"/>
      <c r="F132" s="792"/>
      <c r="G132" s="792"/>
      <c r="H132" s="793"/>
    </row>
    <row r="133" spans="1:11" ht="20.100000000000001" customHeight="1" x14ac:dyDescent="0.15">
      <c r="A133" s="811">
        <f>IF(COUNTA($C$28)=1,"連名者５",IF(COUNTA($C$81)=1,"構成団体４",0))</f>
        <v>0</v>
      </c>
      <c r="B133" s="99" t="s">
        <v>34</v>
      </c>
      <c r="C133" s="446"/>
      <c r="D133" s="430"/>
      <c r="E133" s="430"/>
      <c r="F133" s="430"/>
      <c r="G133" s="430"/>
      <c r="H133" s="431"/>
      <c r="K133" s="90" ph="1"/>
    </row>
    <row r="134" spans="1:11" ht="20.100000000000001" customHeight="1" x14ac:dyDescent="0.15">
      <c r="A134" s="576"/>
      <c r="B134" s="101" t="s">
        <v>60</v>
      </c>
      <c r="C134" s="447"/>
      <c r="D134" s="432"/>
      <c r="E134" s="432"/>
      <c r="F134" s="432"/>
      <c r="G134" s="432"/>
      <c r="H134" s="433"/>
    </row>
    <row r="135" spans="1:11" ht="20.100000000000001" customHeight="1" x14ac:dyDescent="0.15">
      <c r="A135" s="576"/>
      <c r="B135" s="99" t="s">
        <v>34</v>
      </c>
      <c r="C135" s="446"/>
      <c r="D135" s="430"/>
      <c r="E135" s="430"/>
      <c r="F135" s="430"/>
      <c r="G135" s="430"/>
      <c r="H135" s="431"/>
      <c r="K135" s="90" ph="1"/>
    </row>
    <row r="136" spans="1:11" ht="20.100000000000001" customHeight="1" x14ac:dyDescent="0.15">
      <c r="A136" s="576"/>
      <c r="B136" s="101" t="s">
        <v>35</v>
      </c>
      <c r="C136" s="447"/>
      <c r="D136" s="432"/>
      <c r="E136" s="432"/>
      <c r="F136" s="432"/>
      <c r="G136" s="94" t="s">
        <v>36</v>
      </c>
      <c r="H136" s="103"/>
    </row>
    <row r="137" spans="1:11" ht="20.100000000000001" customHeight="1" x14ac:dyDescent="0.15">
      <c r="A137" s="576"/>
      <c r="B137" s="95" t="s">
        <v>10</v>
      </c>
      <c r="C137" s="456" t="s">
        <v>20</v>
      </c>
      <c r="D137" s="457"/>
      <c r="E137" s="457"/>
      <c r="F137" s="457"/>
      <c r="G137" s="457"/>
      <c r="H137" s="458"/>
    </row>
    <row r="138" spans="1:11" ht="20.100000000000001" customHeight="1" x14ac:dyDescent="0.15">
      <c r="A138" s="576"/>
      <c r="B138" s="96"/>
      <c r="C138" s="451"/>
      <c r="D138" s="452"/>
      <c r="E138" s="452"/>
      <c r="F138" s="452"/>
      <c r="G138" s="452"/>
      <c r="H138" s="453"/>
    </row>
    <row r="139" spans="1:11" ht="20.100000000000001" customHeight="1" x14ac:dyDescent="0.15">
      <c r="A139" s="576"/>
      <c r="B139" s="475" t="s">
        <v>239</v>
      </c>
      <c r="C139" s="99" t="s">
        <v>34</v>
      </c>
      <c r="D139" s="446"/>
      <c r="E139" s="430"/>
      <c r="F139" s="430"/>
      <c r="G139" s="430"/>
      <c r="H139" s="431"/>
    </row>
    <row r="140" spans="1:11" ht="20.100000000000001" customHeight="1" x14ac:dyDescent="0.15">
      <c r="A140" s="576"/>
      <c r="B140" s="476"/>
      <c r="C140" s="101" t="s">
        <v>23</v>
      </c>
      <c r="D140" s="447"/>
      <c r="E140" s="432"/>
      <c r="F140" s="432"/>
      <c r="G140" s="94" t="s">
        <v>37</v>
      </c>
      <c r="H140" s="103"/>
    </row>
    <row r="141" spans="1:11" ht="20.100000000000001" customHeight="1" x14ac:dyDescent="0.15">
      <c r="A141" s="576"/>
      <c r="B141" s="476"/>
      <c r="C141" s="93" t="s">
        <v>24</v>
      </c>
      <c r="D141" s="434"/>
      <c r="E141" s="439"/>
      <c r="F141" s="93" t="s">
        <v>25</v>
      </c>
      <c r="G141" s="439"/>
      <c r="H141" s="435"/>
    </row>
    <row r="142" spans="1:11" ht="20.100000000000001" customHeight="1" x14ac:dyDescent="0.15">
      <c r="A142" s="578"/>
      <c r="B142" s="798"/>
      <c r="C142" s="93" t="s">
        <v>38</v>
      </c>
      <c r="D142" s="454"/>
      <c r="E142" s="804"/>
      <c r="F142" s="93" t="s">
        <v>27</v>
      </c>
      <c r="G142" s="804"/>
      <c r="H142" s="455"/>
    </row>
    <row r="143" spans="1:11" ht="20.100000000000001" customHeight="1" x14ac:dyDescent="0.15">
      <c r="A143" s="811">
        <f>IF(COUNTA($C$28)=1,"連名者６",IF(COUNTA($C$81)=1,"構成団体５",0))</f>
        <v>0</v>
      </c>
      <c r="B143" s="124" t="s">
        <v>34</v>
      </c>
      <c r="C143" s="446"/>
      <c r="D143" s="430"/>
      <c r="E143" s="430"/>
      <c r="F143" s="430"/>
      <c r="G143" s="430"/>
      <c r="H143" s="431"/>
    </row>
    <row r="144" spans="1:11" ht="20.100000000000001" customHeight="1" x14ac:dyDescent="0.15">
      <c r="A144" s="576"/>
      <c r="B144" s="101" t="s">
        <v>60</v>
      </c>
      <c r="C144" s="447"/>
      <c r="D144" s="432"/>
      <c r="E144" s="432"/>
      <c r="F144" s="432"/>
      <c r="G144" s="432"/>
      <c r="H144" s="433"/>
    </row>
    <row r="145" spans="1:11" ht="20.100000000000001" customHeight="1" x14ac:dyDescent="0.15">
      <c r="A145" s="576"/>
      <c r="B145" s="99" t="s">
        <v>34</v>
      </c>
      <c r="C145" s="446"/>
      <c r="D145" s="430"/>
      <c r="E145" s="430"/>
      <c r="F145" s="430"/>
      <c r="G145" s="430"/>
      <c r="H145" s="431"/>
    </row>
    <row r="146" spans="1:11" ht="20.100000000000001" customHeight="1" x14ac:dyDescent="0.15">
      <c r="A146" s="576"/>
      <c r="B146" s="101" t="s">
        <v>35</v>
      </c>
      <c r="C146" s="447"/>
      <c r="D146" s="432"/>
      <c r="E146" s="432"/>
      <c r="F146" s="432"/>
      <c r="G146" s="94" t="s">
        <v>36</v>
      </c>
      <c r="H146" s="103"/>
    </row>
    <row r="147" spans="1:11" ht="20.100000000000001" customHeight="1" x14ac:dyDescent="0.15">
      <c r="A147" s="576"/>
      <c r="B147" s="95" t="s">
        <v>10</v>
      </c>
      <c r="C147" s="456" t="s">
        <v>20</v>
      </c>
      <c r="D147" s="457"/>
      <c r="E147" s="457"/>
      <c r="F147" s="457"/>
      <c r="G147" s="457"/>
      <c r="H147" s="458"/>
    </row>
    <row r="148" spans="1:11" ht="20.100000000000001" customHeight="1" x14ac:dyDescent="0.15">
      <c r="A148" s="576"/>
      <c r="B148" s="96"/>
      <c r="C148" s="451"/>
      <c r="D148" s="452"/>
      <c r="E148" s="452"/>
      <c r="F148" s="452"/>
      <c r="G148" s="452"/>
      <c r="H148" s="453"/>
    </row>
    <row r="149" spans="1:11" ht="20.100000000000001" customHeight="1" x14ac:dyDescent="0.15">
      <c r="A149" s="576"/>
      <c r="B149" s="475" t="s">
        <v>239</v>
      </c>
      <c r="C149" s="105" t="s">
        <v>34</v>
      </c>
      <c r="D149" s="806"/>
      <c r="E149" s="807"/>
      <c r="F149" s="807"/>
      <c r="G149" s="807"/>
      <c r="H149" s="808"/>
    </row>
    <row r="150" spans="1:11" ht="20.100000000000001" customHeight="1" x14ac:dyDescent="0.15">
      <c r="A150" s="576"/>
      <c r="B150" s="476"/>
      <c r="C150" s="101" t="s">
        <v>23</v>
      </c>
      <c r="D150" s="447"/>
      <c r="E150" s="432"/>
      <c r="F150" s="432"/>
      <c r="G150" s="94" t="s">
        <v>37</v>
      </c>
      <c r="H150" s="103"/>
    </row>
    <row r="151" spans="1:11" ht="20.100000000000001" customHeight="1" x14ac:dyDescent="0.15">
      <c r="A151" s="576"/>
      <c r="B151" s="476"/>
      <c r="C151" s="93" t="s">
        <v>24</v>
      </c>
      <c r="D151" s="434"/>
      <c r="E151" s="439"/>
      <c r="F151" s="93" t="s">
        <v>25</v>
      </c>
      <c r="G151" s="439"/>
      <c r="H151" s="435"/>
    </row>
    <row r="152" spans="1:11" ht="20.100000000000001" customHeight="1" x14ac:dyDescent="0.15">
      <c r="A152" s="578"/>
      <c r="B152" s="798"/>
      <c r="C152" s="93" t="s">
        <v>38</v>
      </c>
      <c r="D152" s="454"/>
      <c r="E152" s="804"/>
      <c r="F152" s="93" t="s">
        <v>27</v>
      </c>
      <c r="G152" s="804"/>
      <c r="H152" s="455"/>
    </row>
    <row r="153" spans="1:11" ht="20.100000000000001" customHeight="1" x14ac:dyDescent="0.15">
      <c r="A153" s="811">
        <f>IF(COUNTA($C$28)=1,"連名者７",IF(COUNTA($C$81)=1,"構成団体６",0))</f>
        <v>0</v>
      </c>
      <c r="B153" s="124" t="s">
        <v>34</v>
      </c>
      <c r="C153" s="446"/>
      <c r="D153" s="430"/>
      <c r="E153" s="430"/>
      <c r="F153" s="430"/>
      <c r="G153" s="430"/>
      <c r="H153" s="431"/>
    </row>
    <row r="154" spans="1:11" ht="20.100000000000001" customHeight="1" x14ac:dyDescent="0.15">
      <c r="A154" s="576"/>
      <c r="B154" s="101" t="s">
        <v>60</v>
      </c>
      <c r="C154" s="447"/>
      <c r="D154" s="432"/>
      <c r="E154" s="432"/>
      <c r="F154" s="432"/>
      <c r="G154" s="432"/>
      <c r="H154" s="433"/>
    </row>
    <row r="155" spans="1:11" ht="20.100000000000001" customHeight="1" x14ac:dyDescent="0.15">
      <c r="A155" s="576"/>
      <c r="B155" s="99" t="s">
        <v>34</v>
      </c>
      <c r="C155" s="446"/>
      <c r="D155" s="430"/>
      <c r="E155" s="430"/>
      <c r="F155" s="430"/>
      <c r="G155" s="430"/>
      <c r="H155" s="431"/>
    </row>
    <row r="156" spans="1:11" ht="20.100000000000001" customHeight="1" x14ac:dyDescent="0.15">
      <c r="A156" s="576"/>
      <c r="B156" s="101" t="s">
        <v>35</v>
      </c>
      <c r="C156" s="447"/>
      <c r="D156" s="432"/>
      <c r="E156" s="432"/>
      <c r="F156" s="432"/>
      <c r="G156" s="94" t="s">
        <v>36</v>
      </c>
      <c r="H156" s="103"/>
    </row>
    <row r="157" spans="1:11" ht="20.100000000000001" customHeight="1" x14ac:dyDescent="0.15">
      <c r="A157" s="576"/>
      <c r="B157" s="95" t="s">
        <v>10</v>
      </c>
      <c r="C157" s="456" t="s">
        <v>20</v>
      </c>
      <c r="D157" s="457"/>
      <c r="E157" s="457"/>
      <c r="F157" s="457"/>
      <c r="G157" s="457"/>
      <c r="H157" s="458"/>
      <c r="K157" s="90" ph="1"/>
    </row>
    <row r="158" spans="1:11" ht="20.100000000000001" customHeight="1" x14ac:dyDescent="0.15">
      <c r="A158" s="576"/>
      <c r="B158" s="96"/>
      <c r="C158" s="451"/>
      <c r="D158" s="452"/>
      <c r="E158" s="452"/>
      <c r="F158" s="452"/>
      <c r="G158" s="452"/>
      <c r="H158" s="453"/>
      <c r="K158" s="90" ph="1"/>
    </row>
    <row r="159" spans="1:11" ht="20.100000000000001" customHeight="1" x14ac:dyDescent="0.15">
      <c r="A159" s="576"/>
      <c r="B159" s="475" t="s">
        <v>239</v>
      </c>
      <c r="C159" s="99" t="s">
        <v>34</v>
      </c>
      <c r="D159" s="446"/>
      <c r="E159" s="430"/>
      <c r="F159" s="430"/>
      <c r="G159" s="430"/>
      <c r="H159" s="431"/>
      <c r="K159" s="90" ph="1"/>
    </row>
    <row r="160" spans="1:11" ht="20.100000000000001" customHeight="1" x14ac:dyDescent="0.15">
      <c r="A160" s="576"/>
      <c r="B160" s="476"/>
      <c r="C160" s="101" t="s">
        <v>23</v>
      </c>
      <c r="D160" s="447"/>
      <c r="E160" s="432"/>
      <c r="F160" s="432"/>
      <c r="G160" s="94" t="s">
        <v>37</v>
      </c>
      <c r="H160" s="103"/>
      <c r="K160" s="90" ph="1"/>
    </row>
    <row r="161" spans="1:15" ht="20.100000000000001" customHeight="1" x14ac:dyDescent="0.15">
      <c r="A161" s="576"/>
      <c r="B161" s="476"/>
      <c r="C161" s="93" t="s">
        <v>24</v>
      </c>
      <c r="D161" s="434"/>
      <c r="E161" s="439"/>
      <c r="F161" s="93" t="s">
        <v>25</v>
      </c>
      <c r="G161" s="439"/>
      <c r="H161" s="435"/>
    </row>
    <row r="162" spans="1:15" ht="20.100000000000001" customHeight="1" x14ac:dyDescent="0.15">
      <c r="A162" s="578"/>
      <c r="B162" s="798"/>
      <c r="C162" s="93" t="s">
        <v>38</v>
      </c>
      <c r="D162" s="454"/>
      <c r="E162" s="804"/>
      <c r="F162" s="93" t="s">
        <v>27</v>
      </c>
      <c r="G162" s="804"/>
      <c r="H162" s="455"/>
    </row>
    <row r="163" spans="1:15" ht="20.100000000000001" customHeight="1" x14ac:dyDescent="0.15">
      <c r="A163" s="811">
        <f>IF(COUNTA($C$28)=1,"連名者８",IF(COUNTA($C$81)=1,"構成団体７",0))</f>
        <v>0</v>
      </c>
      <c r="B163" s="99" t="s">
        <v>34</v>
      </c>
      <c r="C163" s="446"/>
      <c r="D163" s="430"/>
      <c r="E163" s="430"/>
      <c r="F163" s="430"/>
      <c r="G163" s="430"/>
      <c r="H163" s="431"/>
      <c r="K163" s="90" ph="1"/>
      <c r="O163" s="90" ph="1"/>
    </row>
    <row r="164" spans="1:15" ht="20.100000000000001" customHeight="1" x14ac:dyDescent="0.15">
      <c r="A164" s="576"/>
      <c r="B164" s="101" t="s">
        <v>60</v>
      </c>
      <c r="C164" s="447"/>
      <c r="D164" s="432"/>
      <c r="E164" s="432"/>
      <c r="F164" s="432"/>
      <c r="G164" s="432"/>
      <c r="H164" s="433"/>
    </row>
    <row r="165" spans="1:15" ht="20.100000000000001" customHeight="1" x14ac:dyDescent="0.15">
      <c r="A165" s="576"/>
      <c r="B165" s="99" t="s">
        <v>34</v>
      </c>
      <c r="C165" s="446"/>
      <c r="D165" s="430"/>
      <c r="E165" s="430"/>
      <c r="F165" s="430"/>
      <c r="G165" s="430"/>
      <c r="H165" s="431"/>
      <c r="K165" s="90" ph="1"/>
      <c r="O165" s="90" ph="1"/>
    </row>
    <row r="166" spans="1:15" ht="20.100000000000001" customHeight="1" x14ac:dyDescent="0.15">
      <c r="A166" s="576"/>
      <c r="B166" s="101" t="s">
        <v>35</v>
      </c>
      <c r="C166" s="447"/>
      <c r="D166" s="432"/>
      <c r="E166" s="432"/>
      <c r="F166" s="432"/>
      <c r="G166" s="94" t="s">
        <v>36</v>
      </c>
      <c r="H166" s="103"/>
    </row>
    <row r="167" spans="1:15" ht="20.100000000000001" customHeight="1" x14ac:dyDescent="0.15">
      <c r="A167" s="576"/>
      <c r="B167" s="95" t="s">
        <v>10</v>
      </c>
      <c r="C167" s="456" t="s">
        <v>20</v>
      </c>
      <c r="D167" s="457"/>
      <c r="E167" s="457"/>
      <c r="F167" s="457"/>
      <c r="G167" s="457"/>
      <c r="H167" s="458"/>
      <c r="K167" s="90" ph="1"/>
    </row>
    <row r="168" spans="1:15" ht="20.100000000000001" customHeight="1" x14ac:dyDescent="0.15">
      <c r="A168" s="576"/>
      <c r="B168" s="96"/>
      <c r="C168" s="451"/>
      <c r="D168" s="452"/>
      <c r="E168" s="452"/>
      <c r="F168" s="452"/>
      <c r="G168" s="452"/>
      <c r="H168" s="453"/>
    </row>
    <row r="169" spans="1:15" ht="20.100000000000001" customHeight="1" x14ac:dyDescent="0.15">
      <c r="A169" s="576"/>
      <c r="B169" s="475" t="s">
        <v>239</v>
      </c>
      <c r="C169" s="99" t="s">
        <v>34</v>
      </c>
      <c r="D169" s="446"/>
      <c r="E169" s="430"/>
      <c r="F169" s="430"/>
      <c r="G169" s="430"/>
      <c r="H169" s="431"/>
      <c r="K169" s="90" ph="1"/>
    </row>
    <row r="170" spans="1:15" ht="20.100000000000001" customHeight="1" x14ac:dyDescent="0.15">
      <c r="A170" s="576"/>
      <c r="B170" s="476"/>
      <c r="C170" s="101" t="s">
        <v>23</v>
      </c>
      <c r="D170" s="447"/>
      <c r="E170" s="432"/>
      <c r="F170" s="432"/>
      <c r="G170" s="94" t="s">
        <v>37</v>
      </c>
      <c r="H170" s="103"/>
    </row>
    <row r="171" spans="1:15" ht="20.100000000000001" customHeight="1" x14ac:dyDescent="0.15">
      <c r="A171" s="576"/>
      <c r="B171" s="476"/>
      <c r="C171" s="93" t="s">
        <v>24</v>
      </c>
      <c r="D171" s="434"/>
      <c r="E171" s="439"/>
      <c r="F171" s="93" t="s">
        <v>25</v>
      </c>
      <c r="G171" s="439"/>
      <c r="H171" s="435"/>
    </row>
    <row r="172" spans="1:15" ht="20.100000000000001" customHeight="1" x14ac:dyDescent="0.15">
      <c r="A172" s="578"/>
      <c r="B172" s="798"/>
      <c r="C172" s="93" t="s">
        <v>38</v>
      </c>
      <c r="D172" s="454"/>
      <c r="E172" s="804"/>
      <c r="F172" s="93" t="s">
        <v>27</v>
      </c>
      <c r="G172" s="804"/>
      <c r="H172" s="455"/>
    </row>
    <row r="173" spans="1:15" ht="20.100000000000001" customHeight="1" x14ac:dyDescent="0.15">
      <c r="A173" s="108" t="s">
        <v>244</v>
      </c>
      <c r="H173" s="126" t="s">
        <v>0</v>
      </c>
      <c r="K173" s="90" ph="1"/>
    </row>
    <row r="174" spans="1:15" ht="20.100000000000001" customHeight="1" x14ac:dyDescent="0.15">
      <c r="A174" s="91" t="str">
        <f>A2</f>
        <v>令和8年度　第42回都市公園等コンクール　『②施工部門』</v>
      </c>
      <c r="H174" s="569">
        <f>表紙!AE3</f>
        <v>0</v>
      </c>
      <c r="K174" s="90" ph="1"/>
    </row>
    <row r="175" spans="1:15" ht="20.100000000000001" customHeight="1" x14ac:dyDescent="0.15">
      <c r="A175" s="125"/>
      <c r="B175" s="133" t="s">
        <v>142</v>
      </c>
      <c r="C175" s="466" t="str">
        <f>C3</f>
        <v>(20字程度）</v>
      </c>
      <c r="D175" s="466"/>
      <c r="E175" s="466"/>
      <c r="F175" s="466"/>
      <c r="G175" s="467"/>
      <c r="H175" s="569"/>
      <c r="K175" s="90" ph="1"/>
    </row>
    <row r="176" spans="1:15" ht="20.100000000000001" customHeight="1" x14ac:dyDescent="0.15">
      <c r="A176" s="570">
        <f>A180</f>
        <v>0</v>
      </c>
      <c r="B176" s="511"/>
      <c r="C176" s="512">
        <f>C181</f>
        <v>0</v>
      </c>
      <c r="D176" s="513"/>
      <c r="E176" s="513"/>
      <c r="F176" s="513"/>
      <c r="G176" s="513"/>
      <c r="H176" s="571"/>
    </row>
    <row r="177" spans="1:15" ht="20.100000000000001" customHeight="1" x14ac:dyDescent="0.15">
      <c r="A177" s="572">
        <f>A190</f>
        <v>0</v>
      </c>
      <c r="B177" s="516"/>
      <c r="C177" s="517">
        <f>C191</f>
        <v>0</v>
      </c>
      <c r="D177" s="518"/>
      <c r="E177" s="518"/>
      <c r="F177" s="518"/>
      <c r="G177" s="518"/>
      <c r="H177" s="565"/>
    </row>
    <row r="178" spans="1:15" ht="20.100000000000001" customHeight="1" x14ac:dyDescent="0.15">
      <c r="A178" s="572">
        <f>A200</f>
        <v>0</v>
      </c>
      <c r="B178" s="516"/>
      <c r="C178" s="517">
        <f>C201</f>
        <v>0</v>
      </c>
      <c r="D178" s="518"/>
      <c r="E178" s="518"/>
      <c r="F178" s="518"/>
      <c r="G178" s="518"/>
      <c r="H178" s="565"/>
      <c r="K178" s="90" ph="1"/>
      <c r="O178" s="90" ph="1"/>
    </row>
    <row r="179" spans="1:15" ht="20.100000000000001" customHeight="1" x14ac:dyDescent="0.15">
      <c r="A179" s="809">
        <f>A210</f>
        <v>0</v>
      </c>
      <c r="B179" s="810"/>
      <c r="C179" s="791">
        <f>C211</f>
        <v>0</v>
      </c>
      <c r="D179" s="792"/>
      <c r="E179" s="792"/>
      <c r="F179" s="792"/>
      <c r="G179" s="792"/>
      <c r="H179" s="793"/>
    </row>
    <row r="180" spans="1:15" ht="20.100000000000001" customHeight="1" x14ac:dyDescent="0.15">
      <c r="A180" s="811">
        <f>IF(COUNTA($C$28)=1,"連名者９",IF(COUNTA($C$81)=1,"構成団体８",0))</f>
        <v>0</v>
      </c>
      <c r="B180" s="99" t="s">
        <v>34</v>
      </c>
      <c r="C180" s="446"/>
      <c r="D180" s="430"/>
      <c r="E180" s="430"/>
      <c r="F180" s="430"/>
      <c r="G180" s="430"/>
      <c r="H180" s="431"/>
      <c r="K180" s="90" ph="1"/>
    </row>
    <row r="181" spans="1:15" ht="20.100000000000001" customHeight="1" x14ac:dyDescent="0.15">
      <c r="A181" s="576"/>
      <c r="B181" s="101" t="s">
        <v>60</v>
      </c>
      <c r="C181" s="447"/>
      <c r="D181" s="432"/>
      <c r="E181" s="432"/>
      <c r="F181" s="432"/>
      <c r="G181" s="432"/>
      <c r="H181" s="433"/>
    </row>
    <row r="182" spans="1:15" ht="20.100000000000001" customHeight="1" x14ac:dyDescent="0.15">
      <c r="A182" s="576"/>
      <c r="B182" s="99" t="s">
        <v>34</v>
      </c>
      <c r="C182" s="446"/>
      <c r="D182" s="430"/>
      <c r="E182" s="430"/>
      <c r="F182" s="430"/>
      <c r="G182" s="430"/>
      <c r="H182" s="431"/>
      <c r="K182" s="90" ph="1"/>
    </row>
    <row r="183" spans="1:15" ht="20.100000000000001" customHeight="1" x14ac:dyDescent="0.15">
      <c r="A183" s="576"/>
      <c r="B183" s="101" t="s">
        <v>35</v>
      </c>
      <c r="C183" s="447"/>
      <c r="D183" s="432"/>
      <c r="E183" s="432"/>
      <c r="F183" s="432"/>
      <c r="G183" s="94" t="s">
        <v>36</v>
      </c>
      <c r="H183" s="103"/>
    </row>
    <row r="184" spans="1:15" ht="20.100000000000001" customHeight="1" x14ac:dyDescent="0.15">
      <c r="A184" s="576"/>
      <c r="B184" s="95" t="s">
        <v>10</v>
      </c>
      <c r="C184" s="456" t="s">
        <v>20</v>
      </c>
      <c r="D184" s="457"/>
      <c r="E184" s="457"/>
      <c r="F184" s="457"/>
      <c r="G184" s="457"/>
      <c r="H184" s="458"/>
      <c r="K184" s="90" ph="1"/>
    </row>
    <row r="185" spans="1:15" ht="20.100000000000001" customHeight="1" x14ac:dyDescent="0.15">
      <c r="A185" s="576"/>
      <c r="B185" s="96"/>
      <c r="C185" s="451"/>
      <c r="D185" s="452"/>
      <c r="E185" s="452"/>
      <c r="F185" s="452"/>
      <c r="G185" s="452"/>
      <c r="H185" s="453"/>
    </row>
    <row r="186" spans="1:15" ht="20.100000000000001" customHeight="1" x14ac:dyDescent="0.15">
      <c r="A186" s="576"/>
      <c r="B186" s="475" t="s">
        <v>239</v>
      </c>
      <c r="C186" s="99" t="s">
        <v>34</v>
      </c>
      <c r="D186" s="446"/>
      <c r="E186" s="430"/>
      <c r="F186" s="430"/>
      <c r="G186" s="430"/>
      <c r="H186" s="431"/>
    </row>
    <row r="187" spans="1:15" ht="20.100000000000001" customHeight="1" x14ac:dyDescent="0.15">
      <c r="A187" s="576"/>
      <c r="B187" s="476"/>
      <c r="C187" s="101" t="s">
        <v>23</v>
      </c>
      <c r="D187" s="447"/>
      <c r="E187" s="432"/>
      <c r="F187" s="432"/>
      <c r="G187" s="94" t="s">
        <v>37</v>
      </c>
      <c r="H187" s="103"/>
    </row>
    <row r="188" spans="1:15" ht="20.100000000000001" customHeight="1" x14ac:dyDescent="0.15">
      <c r="A188" s="576"/>
      <c r="B188" s="476"/>
      <c r="C188" s="93" t="s">
        <v>24</v>
      </c>
      <c r="D188" s="434"/>
      <c r="E188" s="439"/>
      <c r="F188" s="93" t="s">
        <v>25</v>
      </c>
      <c r="G188" s="439"/>
      <c r="H188" s="435"/>
    </row>
    <row r="189" spans="1:15" ht="20.100000000000001" customHeight="1" x14ac:dyDescent="0.15">
      <c r="A189" s="578"/>
      <c r="B189" s="798"/>
      <c r="C189" s="93" t="s">
        <v>38</v>
      </c>
      <c r="D189" s="454"/>
      <c r="E189" s="804"/>
      <c r="F189" s="93" t="s">
        <v>27</v>
      </c>
      <c r="G189" s="804"/>
      <c r="H189" s="455"/>
    </row>
    <row r="190" spans="1:15" ht="20.100000000000001" customHeight="1" x14ac:dyDescent="0.15">
      <c r="A190" s="811">
        <f>IF(COUNTA($C$28)=1,"連名者⒑",IF(COUNTA($C$81)=1,"構成団体９",0))</f>
        <v>0</v>
      </c>
      <c r="B190" s="124" t="s">
        <v>34</v>
      </c>
      <c r="C190" s="446"/>
      <c r="D190" s="430"/>
      <c r="E190" s="430"/>
      <c r="F190" s="430"/>
      <c r="G190" s="430"/>
      <c r="H190" s="431"/>
    </row>
    <row r="191" spans="1:15" ht="20.100000000000001" customHeight="1" x14ac:dyDescent="0.15">
      <c r="A191" s="576"/>
      <c r="B191" s="101" t="s">
        <v>60</v>
      </c>
      <c r="C191" s="447"/>
      <c r="D191" s="432"/>
      <c r="E191" s="432"/>
      <c r="F191" s="432"/>
      <c r="G191" s="432"/>
      <c r="H191" s="433"/>
    </row>
    <row r="192" spans="1:15" ht="20.100000000000001" customHeight="1" x14ac:dyDescent="0.15">
      <c r="A192" s="576"/>
      <c r="B192" s="99" t="s">
        <v>34</v>
      </c>
      <c r="C192" s="446"/>
      <c r="D192" s="430"/>
      <c r="E192" s="430"/>
      <c r="F192" s="430"/>
      <c r="G192" s="430"/>
      <c r="H192" s="431"/>
    </row>
    <row r="193" spans="1:11" ht="20.100000000000001" customHeight="1" x14ac:dyDescent="0.15">
      <c r="A193" s="576"/>
      <c r="B193" s="101" t="s">
        <v>35</v>
      </c>
      <c r="C193" s="447"/>
      <c r="D193" s="432"/>
      <c r="E193" s="432"/>
      <c r="F193" s="432"/>
      <c r="G193" s="94" t="s">
        <v>36</v>
      </c>
      <c r="H193" s="103"/>
    </row>
    <row r="194" spans="1:11" ht="20.100000000000001" customHeight="1" x14ac:dyDescent="0.15">
      <c r="A194" s="576"/>
      <c r="B194" s="95" t="s">
        <v>10</v>
      </c>
      <c r="C194" s="456" t="s">
        <v>20</v>
      </c>
      <c r="D194" s="457"/>
      <c r="E194" s="457"/>
      <c r="F194" s="457"/>
      <c r="G194" s="457"/>
      <c r="H194" s="458"/>
    </row>
    <row r="195" spans="1:11" ht="20.100000000000001" customHeight="1" x14ac:dyDescent="0.15">
      <c r="A195" s="576"/>
      <c r="B195" s="96"/>
      <c r="C195" s="451"/>
      <c r="D195" s="452"/>
      <c r="E195" s="452"/>
      <c r="F195" s="452"/>
      <c r="G195" s="452"/>
      <c r="H195" s="453"/>
    </row>
    <row r="196" spans="1:11" ht="20.100000000000001" customHeight="1" x14ac:dyDescent="0.15">
      <c r="A196" s="576"/>
      <c r="B196" s="475" t="s">
        <v>239</v>
      </c>
      <c r="C196" s="105" t="s">
        <v>34</v>
      </c>
      <c r="D196" s="806"/>
      <c r="E196" s="807"/>
      <c r="F196" s="807"/>
      <c r="G196" s="807"/>
      <c r="H196" s="808"/>
    </row>
    <row r="197" spans="1:11" ht="20.100000000000001" customHeight="1" x14ac:dyDescent="0.15">
      <c r="A197" s="576"/>
      <c r="B197" s="476"/>
      <c r="C197" s="101" t="s">
        <v>23</v>
      </c>
      <c r="D197" s="447"/>
      <c r="E197" s="432"/>
      <c r="F197" s="432"/>
      <c r="G197" s="94" t="s">
        <v>37</v>
      </c>
      <c r="H197" s="103"/>
    </row>
    <row r="198" spans="1:11" ht="20.100000000000001" customHeight="1" x14ac:dyDescent="0.15">
      <c r="A198" s="576"/>
      <c r="B198" s="476"/>
      <c r="C198" s="93" t="s">
        <v>24</v>
      </c>
      <c r="D198" s="434"/>
      <c r="E198" s="439"/>
      <c r="F198" s="93" t="s">
        <v>25</v>
      </c>
      <c r="G198" s="439"/>
      <c r="H198" s="435"/>
    </row>
    <row r="199" spans="1:11" ht="20.100000000000001" customHeight="1" x14ac:dyDescent="0.15">
      <c r="A199" s="578"/>
      <c r="B199" s="798"/>
      <c r="C199" s="93" t="s">
        <v>38</v>
      </c>
      <c r="D199" s="454"/>
      <c r="E199" s="804"/>
      <c r="F199" s="93" t="s">
        <v>27</v>
      </c>
      <c r="G199" s="804"/>
      <c r="H199" s="455"/>
    </row>
    <row r="200" spans="1:11" ht="20.100000000000001" customHeight="1" x14ac:dyDescent="0.15">
      <c r="A200" s="811">
        <f>IF(COUNTA($C$28)=1,"連名者⒒",IF(COUNTA($C$81)=1,"構成団体⒑",0))</f>
        <v>0</v>
      </c>
      <c r="B200" s="124" t="s">
        <v>34</v>
      </c>
      <c r="C200" s="446"/>
      <c r="D200" s="430"/>
      <c r="E200" s="430"/>
      <c r="F200" s="430"/>
      <c r="G200" s="430"/>
      <c r="H200" s="431"/>
    </row>
    <row r="201" spans="1:11" ht="20.100000000000001" customHeight="1" x14ac:dyDescent="0.15">
      <c r="A201" s="576"/>
      <c r="B201" s="101" t="s">
        <v>60</v>
      </c>
      <c r="C201" s="447"/>
      <c r="D201" s="432"/>
      <c r="E201" s="432"/>
      <c r="F201" s="432"/>
      <c r="G201" s="432"/>
      <c r="H201" s="433"/>
    </row>
    <row r="202" spans="1:11" ht="20.100000000000001" customHeight="1" x14ac:dyDescent="0.15">
      <c r="A202" s="576"/>
      <c r="B202" s="99" t="s">
        <v>34</v>
      </c>
      <c r="C202" s="446"/>
      <c r="D202" s="430"/>
      <c r="E202" s="430"/>
      <c r="F202" s="430"/>
      <c r="G202" s="430"/>
      <c r="H202" s="431"/>
    </row>
    <row r="203" spans="1:11" ht="20.100000000000001" customHeight="1" x14ac:dyDescent="0.15">
      <c r="A203" s="576"/>
      <c r="B203" s="101" t="s">
        <v>35</v>
      </c>
      <c r="C203" s="447"/>
      <c r="D203" s="432"/>
      <c r="E203" s="432"/>
      <c r="F203" s="432"/>
      <c r="G203" s="94" t="s">
        <v>36</v>
      </c>
      <c r="H203" s="103"/>
    </row>
    <row r="204" spans="1:11" ht="20.100000000000001" customHeight="1" x14ac:dyDescent="0.15">
      <c r="A204" s="576"/>
      <c r="B204" s="95" t="s">
        <v>10</v>
      </c>
      <c r="C204" s="456" t="s">
        <v>20</v>
      </c>
      <c r="D204" s="457"/>
      <c r="E204" s="457"/>
      <c r="F204" s="457"/>
      <c r="G204" s="457"/>
      <c r="H204" s="458"/>
    </row>
    <row r="205" spans="1:11" ht="20.100000000000001" customHeight="1" x14ac:dyDescent="0.15">
      <c r="A205" s="576"/>
      <c r="B205" s="96"/>
      <c r="C205" s="451"/>
      <c r="D205" s="452"/>
      <c r="E205" s="452"/>
      <c r="F205" s="452"/>
      <c r="G205" s="452"/>
      <c r="H205" s="453"/>
    </row>
    <row r="206" spans="1:11" ht="20.100000000000001" customHeight="1" x14ac:dyDescent="0.15">
      <c r="A206" s="576"/>
      <c r="B206" s="475" t="s">
        <v>239</v>
      </c>
      <c r="C206" s="99" t="s">
        <v>34</v>
      </c>
      <c r="D206" s="446"/>
      <c r="E206" s="430"/>
      <c r="F206" s="430"/>
      <c r="G206" s="430"/>
      <c r="H206" s="431"/>
      <c r="K206" s="90" ph="1"/>
    </row>
    <row r="207" spans="1:11" ht="20.100000000000001" customHeight="1" x14ac:dyDescent="0.15">
      <c r="A207" s="576"/>
      <c r="B207" s="476"/>
      <c r="C207" s="101" t="s">
        <v>23</v>
      </c>
      <c r="D207" s="447"/>
      <c r="E207" s="432"/>
      <c r="F207" s="432"/>
      <c r="G207" s="94" t="s">
        <v>37</v>
      </c>
      <c r="H207" s="103"/>
      <c r="K207" s="90" ph="1"/>
    </row>
    <row r="208" spans="1:11" ht="20.100000000000001" customHeight="1" x14ac:dyDescent="0.15">
      <c r="A208" s="576"/>
      <c r="B208" s="476"/>
      <c r="C208" s="93" t="s">
        <v>24</v>
      </c>
      <c r="D208" s="434"/>
      <c r="E208" s="439"/>
      <c r="F208" s="93" t="s">
        <v>25</v>
      </c>
      <c r="G208" s="439"/>
      <c r="H208" s="435"/>
      <c r="K208" s="90" ph="1"/>
    </row>
    <row r="209" spans="1:15" ht="20.100000000000001" customHeight="1" x14ac:dyDescent="0.15">
      <c r="A209" s="578"/>
      <c r="B209" s="798"/>
      <c r="C209" s="93" t="s">
        <v>38</v>
      </c>
      <c r="D209" s="454"/>
      <c r="E209" s="804"/>
      <c r="F209" s="93" t="s">
        <v>27</v>
      </c>
      <c r="G209" s="804"/>
      <c r="H209" s="455"/>
      <c r="K209" s="90" ph="1"/>
    </row>
    <row r="210" spans="1:15" ht="20.100000000000001" customHeight="1" x14ac:dyDescent="0.15">
      <c r="A210" s="811">
        <f>IF(COUNTA($C$28)=1,"連名者⒓",IF(COUNTA($C$81)=1,"構成団体⒒",0))</f>
        <v>0</v>
      </c>
      <c r="B210" s="99" t="s">
        <v>34</v>
      </c>
      <c r="C210" s="446"/>
      <c r="D210" s="430"/>
      <c r="E210" s="430"/>
      <c r="F210" s="430"/>
      <c r="G210" s="430"/>
      <c r="H210" s="431"/>
    </row>
    <row r="211" spans="1:15" ht="20.100000000000001" customHeight="1" x14ac:dyDescent="0.15">
      <c r="A211" s="576"/>
      <c r="B211" s="101" t="s">
        <v>60</v>
      </c>
      <c r="C211" s="447"/>
      <c r="D211" s="432"/>
      <c r="E211" s="432"/>
      <c r="F211" s="432"/>
      <c r="G211" s="432"/>
      <c r="H211" s="433"/>
    </row>
    <row r="212" spans="1:15" ht="20.100000000000001" customHeight="1" x14ac:dyDescent="0.15">
      <c r="A212" s="576"/>
      <c r="B212" s="99" t="s">
        <v>34</v>
      </c>
      <c r="C212" s="446"/>
      <c r="D212" s="430"/>
      <c r="E212" s="430"/>
      <c r="F212" s="430"/>
      <c r="G212" s="430"/>
      <c r="H212" s="431"/>
      <c r="K212" s="90" ph="1"/>
      <c r="O212" s="90" ph="1"/>
    </row>
    <row r="213" spans="1:15" ht="20.100000000000001" customHeight="1" x14ac:dyDescent="0.15">
      <c r="A213" s="576"/>
      <c r="B213" s="101" t="s">
        <v>35</v>
      </c>
      <c r="C213" s="447"/>
      <c r="D213" s="432"/>
      <c r="E213" s="432"/>
      <c r="F213" s="432"/>
      <c r="G213" s="94" t="s">
        <v>36</v>
      </c>
      <c r="H213" s="103"/>
    </row>
    <row r="214" spans="1:15" ht="20.100000000000001" customHeight="1" x14ac:dyDescent="0.15">
      <c r="A214" s="576"/>
      <c r="B214" s="95" t="s">
        <v>10</v>
      </c>
      <c r="C214" s="456" t="s">
        <v>20</v>
      </c>
      <c r="D214" s="457"/>
      <c r="E214" s="457"/>
      <c r="F214" s="457"/>
      <c r="G214" s="457"/>
      <c r="H214" s="458"/>
      <c r="O214" s="90" ph="1"/>
    </row>
    <row r="215" spans="1:15" ht="20.100000000000001" customHeight="1" x14ac:dyDescent="0.15">
      <c r="A215" s="576"/>
      <c r="B215" s="96"/>
      <c r="C215" s="451"/>
      <c r="D215" s="452"/>
      <c r="E215" s="452"/>
      <c r="F215" s="452"/>
      <c r="G215" s="452"/>
      <c r="H215" s="453"/>
    </row>
    <row r="216" spans="1:15" ht="20.100000000000001" customHeight="1" x14ac:dyDescent="0.15">
      <c r="A216" s="576"/>
      <c r="B216" s="475" t="s">
        <v>239</v>
      </c>
      <c r="C216" s="99" t="s">
        <v>34</v>
      </c>
      <c r="D216" s="446"/>
      <c r="E216" s="430"/>
      <c r="F216" s="430"/>
      <c r="G216" s="430"/>
      <c r="H216" s="431"/>
      <c r="K216" s="90" ph="1"/>
    </row>
    <row r="217" spans="1:15" ht="20.100000000000001" customHeight="1" x14ac:dyDescent="0.15">
      <c r="A217" s="576"/>
      <c r="B217" s="476"/>
      <c r="C217" s="101" t="s">
        <v>23</v>
      </c>
      <c r="D217" s="447"/>
      <c r="E217" s="432"/>
      <c r="F217" s="432"/>
      <c r="G217" s="94" t="s">
        <v>37</v>
      </c>
      <c r="H217" s="103"/>
    </row>
    <row r="218" spans="1:15" ht="20.100000000000001" customHeight="1" x14ac:dyDescent="0.15">
      <c r="A218" s="576"/>
      <c r="B218" s="476"/>
      <c r="C218" s="93" t="s">
        <v>24</v>
      </c>
      <c r="D218" s="434"/>
      <c r="E218" s="439"/>
      <c r="F218" s="93" t="s">
        <v>25</v>
      </c>
      <c r="G218" s="439"/>
      <c r="H218" s="435"/>
      <c r="K218" s="90" ph="1"/>
    </row>
    <row r="219" spans="1:15" ht="20.100000000000001" customHeight="1" x14ac:dyDescent="0.15">
      <c r="A219" s="578"/>
      <c r="B219" s="798"/>
      <c r="C219" s="93" t="s">
        <v>38</v>
      </c>
      <c r="D219" s="454"/>
      <c r="E219" s="804"/>
      <c r="F219" s="93" t="s">
        <v>27</v>
      </c>
      <c r="G219" s="804"/>
      <c r="H219" s="455"/>
    </row>
    <row r="220" spans="1:15" ht="20.100000000000001" customHeight="1" x14ac:dyDescent="0.15">
      <c r="B220" s="90" ph="1"/>
      <c r="F220" s="90" ph="1"/>
      <c r="K220" s="90" ph="1"/>
      <c r="O220" s="90" ph="1"/>
    </row>
    <row r="222" spans="1:15" ht="20.100000000000001" customHeight="1" x14ac:dyDescent="0.15">
      <c r="F222" s="90" ph="1"/>
      <c r="O222" s="90" ph="1"/>
    </row>
    <row r="224" spans="1:15" ht="20.100000000000001" customHeight="1" x14ac:dyDescent="0.15">
      <c r="B224" s="90" ph="1"/>
      <c r="K224" s="90" ph="1"/>
    </row>
    <row r="225" spans="2:15" ht="20.100000000000001" customHeight="1" x14ac:dyDescent="0.15">
      <c r="B225" s="90" ph="1"/>
      <c r="K225" s="90" ph="1"/>
    </row>
    <row r="228" spans="2:15" ht="20.100000000000001" customHeight="1" x14ac:dyDescent="0.15">
      <c r="B228" s="90" ph="1"/>
      <c r="F228" s="90" ph="1"/>
      <c r="K228" s="90" ph="1"/>
      <c r="O228" s="90" ph="1"/>
    </row>
    <row r="230" spans="2:15" ht="20.100000000000001" customHeight="1" x14ac:dyDescent="0.15">
      <c r="F230" s="90" ph="1"/>
      <c r="O230" s="90" ph="1"/>
    </row>
    <row r="232" spans="2:15" ht="20.100000000000001" customHeight="1" x14ac:dyDescent="0.15">
      <c r="B232" s="90" ph="1"/>
      <c r="K232" s="90" ph="1"/>
    </row>
    <row r="234" spans="2:15" ht="20.100000000000001" customHeight="1" x14ac:dyDescent="0.15">
      <c r="B234" s="90" ph="1"/>
      <c r="K234" s="90" ph="1"/>
    </row>
    <row r="236" spans="2:15" ht="20.100000000000001" customHeight="1" x14ac:dyDescent="0.15">
      <c r="B236" s="90" ph="1"/>
      <c r="K236" s="90" ph="1"/>
    </row>
    <row r="238" spans="2:15" ht="20.100000000000001" customHeight="1" x14ac:dyDescent="0.15">
      <c r="B238" s="90" ph="1"/>
      <c r="F238" s="90" ph="1"/>
      <c r="K238" s="90" ph="1"/>
      <c r="O238" s="90" ph="1"/>
    </row>
    <row r="240" spans="2:15" ht="20.100000000000001" customHeight="1" x14ac:dyDescent="0.15">
      <c r="F240" s="90" ph="1"/>
      <c r="O240" s="90" ph="1"/>
    </row>
    <row r="242" spans="2:15" ht="20.100000000000001" customHeight="1" x14ac:dyDescent="0.15">
      <c r="B242" s="90" ph="1"/>
      <c r="K242" s="90" ph="1"/>
    </row>
    <row r="243" spans="2:15" ht="20.100000000000001" customHeight="1" x14ac:dyDescent="0.15">
      <c r="B243" s="90" ph="1"/>
      <c r="K243" s="90" ph="1"/>
    </row>
    <row r="246" spans="2:15" ht="20.100000000000001" customHeight="1" x14ac:dyDescent="0.15">
      <c r="B246" s="90" ph="1"/>
      <c r="F246" s="90" ph="1"/>
      <c r="K246" s="90" ph="1"/>
      <c r="O246" s="90" ph="1"/>
    </row>
    <row r="248" spans="2:15" ht="20.100000000000001" customHeight="1" x14ac:dyDescent="0.15">
      <c r="F248" s="90" ph="1"/>
      <c r="O248" s="90" ph="1"/>
    </row>
    <row r="250" spans="2:15" ht="20.100000000000001" customHeight="1" x14ac:dyDescent="0.15">
      <c r="B250" s="90" ph="1"/>
      <c r="K250" s="90" ph="1"/>
    </row>
    <row r="252" spans="2:15" ht="20.100000000000001" customHeight="1" x14ac:dyDescent="0.15">
      <c r="B252" s="90" ph="1"/>
      <c r="K252" s="90" ph="1"/>
    </row>
    <row r="254" spans="2:15" ht="20.100000000000001" customHeight="1" x14ac:dyDescent="0.15">
      <c r="B254" s="90" ph="1"/>
      <c r="K254" s="90" ph="1"/>
    </row>
    <row r="256" spans="2:15" ht="20.100000000000001" customHeight="1" x14ac:dyDescent="0.15">
      <c r="F256" s="90" ph="1"/>
      <c r="O256" s="90" ph="1"/>
    </row>
    <row r="258" spans="2:15" ht="20.100000000000001" customHeight="1" x14ac:dyDescent="0.15">
      <c r="B258" s="90" ph="1"/>
      <c r="K258" s="90" ph="1"/>
    </row>
    <row r="259" spans="2:15" ht="20.100000000000001" customHeight="1" x14ac:dyDescent="0.15">
      <c r="B259" s="90" ph="1"/>
      <c r="K259" s="90" ph="1"/>
    </row>
    <row r="262" spans="2:15" ht="20.100000000000001" customHeight="1" x14ac:dyDescent="0.15">
      <c r="B262" s="90" ph="1"/>
      <c r="F262" s="90" ph="1"/>
      <c r="K262" s="90" ph="1"/>
      <c r="O262" s="90" ph="1"/>
    </row>
    <row r="264" spans="2:15" ht="20.100000000000001" customHeight="1" x14ac:dyDescent="0.15">
      <c r="B264" s="90" ph="1"/>
      <c r="K264" s="90" ph="1"/>
    </row>
    <row r="266" spans="2:15" ht="20.100000000000001" customHeight="1" x14ac:dyDescent="0.15">
      <c r="B266" s="90" ph="1"/>
      <c r="K266" s="90" ph="1"/>
    </row>
    <row r="268" spans="2:15" ht="20.100000000000001" customHeight="1" x14ac:dyDescent="0.15">
      <c r="B268" s="90" ph="1"/>
      <c r="K268" s="90" ph="1"/>
    </row>
    <row r="270" spans="2:15" ht="20.100000000000001" customHeight="1" x14ac:dyDescent="0.15">
      <c r="B270" s="90" ph="1"/>
      <c r="F270" s="90" ph="1"/>
      <c r="K270" s="90" ph="1"/>
      <c r="O270" s="90" ph="1"/>
    </row>
    <row r="272" spans="2:15" ht="20.100000000000001" customHeight="1" x14ac:dyDescent="0.15">
      <c r="B272" s="90" ph="1"/>
      <c r="K272" s="90" ph="1"/>
    </row>
    <row r="274" spans="2:15" ht="20.100000000000001" customHeight="1" x14ac:dyDescent="0.15">
      <c r="B274" s="90" ph="1"/>
      <c r="K274" s="90" ph="1"/>
    </row>
    <row r="276" spans="2:15" ht="20.100000000000001" customHeight="1" x14ac:dyDescent="0.15">
      <c r="B276" s="90" ph="1"/>
      <c r="K276" s="90" ph="1"/>
    </row>
    <row r="278" spans="2:15" ht="20.100000000000001" customHeight="1" x14ac:dyDescent="0.15">
      <c r="B278" s="90" ph="1"/>
      <c r="F278" s="90" ph="1"/>
      <c r="K278" s="90" ph="1"/>
      <c r="O278" s="90" ph="1"/>
    </row>
    <row r="280" spans="2:15" ht="20.100000000000001" customHeight="1" x14ac:dyDescent="0.15">
      <c r="B280" s="90" ph="1"/>
      <c r="K280" s="90" ph="1"/>
    </row>
    <row r="281" spans="2:15" ht="20.100000000000001" customHeight="1" x14ac:dyDescent="0.15">
      <c r="B281" s="90" ph="1"/>
      <c r="K281" s="90" ph="1"/>
    </row>
    <row r="282" spans="2:15" ht="20.100000000000001" customHeight="1" x14ac:dyDescent="0.15">
      <c r="B282" s="90" ph="1"/>
      <c r="K282" s="90" ph="1"/>
    </row>
    <row r="284" spans="2:15" ht="20.100000000000001" customHeight="1" x14ac:dyDescent="0.15">
      <c r="B284" s="90" ph="1"/>
      <c r="K284" s="90" ph="1"/>
    </row>
    <row r="286" spans="2:15" ht="20.100000000000001" customHeight="1" x14ac:dyDescent="0.15">
      <c r="B286" s="90" ph="1"/>
      <c r="F286" s="90" ph="1"/>
      <c r="K286" s="90" ph="1"/>
      <c r="O286" s="90" ph="1"/>
    </row>
    <row r="288" spans="2:15" ht="20.100000000000001" customHeight="1" x14ac:dyDescent="0.15">
      <c r="B288" s="90" ph="1"/>
      <c r="K288" s="90" ph="1"/>
    </row>
    <row r="289" spans="2:15" ht="20.100000000000001" customHeight="1" x14ac:dyDescent="0.15">
      <c r="B289" s="90" ph="1"/>
      <c r="K289" s="90" ph="1"/>
    </row>
    <row r="290" spans="2:15" ht="20.100000000000001" customHeight="1" x14ac:dyDescent="0.15">
      <c r="B290" s="90" ph="1"/>
      <c r="K290" s="90" ph="1"/>
    </row>
    <row r="292" spans="2:15" ht="20.100000000000001" customHeight="1" x14ac:dyDescent="0.15">
      <c r="B292" s="90" ph="1"/>
      <c r="K292" s="90" ph="1"/>
    </row>
    <row r="294" spans="2:15" ht="20.100000000000001" customHeight="1" x14ac:dyDescent="0.15">
      <c r="B294" s="90" ph="1"/>
      <c r="F294" s="90" ph="1"/>
      <c r="K294" s="90" ph="1"/>
      <c r="O294" s="90" ph="1"/>
    </row>
    <row r="296" spans="2:15" ht="20.100000000000001" customHeight="1" x14ac:dyDescent="0.15">
      <c r="B296" s="90" ph="1"/>
      <c r="K296" s="90" ph="1"/>
    </row>
    <row r="297" spans="2:15" ht="20.100000000000001" customHeight="1" x14ac:dyDescent="0.15">
      <c r="B297" s="90" ph="1"/>
      <c r="K297" s="90" ph="1"/>
    </row>
    <row r="298" spans="2:15" ht="20.100000000000001" customHeight="1" x14ac:dyDescent="0.15">
      <c r="B298" s="90" ph="1"/>
      <c r="K298" s="90" ph="1"/>
    </row>
    <row r="300" spans="2:15" ht="20.100000000000001" customHeight="1" x14ac:dyDescent="0.15">
      <c r="B300" s="90" ph="1"/>
      <c r="K300" s="90" ph="1"/>
    </row>
    <row r="302" spans="2:15" ht="20.100000000000001" customHeight="1" x14ac:dyDescent="0.15">
      <c r="B302" s="90" ph="1"/>
      <c r="F302" s="90" ph="1"/>
      <c r="K302" s="90" ph="1"/>
      <c r="O302" s="90" ph="1"/>
    </row>
    <row r="304" spans="2:15" ht="20.100000000000001" customHeight="1" x14ac:dyDescent="0.15">
      <c r="B304" s="90" ph="1"/>
      <c r="K304" s="90" ph="1"/>
    </row>
    <row r="305" spans="2:15" ht="20.100000000000001" customHeight="1" x14ac:dyDescent="0.15">
      <c r="B305" s="90" ph="1"/>
      <c r="K305" s="90" ph="1"/>
    </row>
    <row r="306" spans="2:15" ht="20.100000000000001" customHeight="1" x14ac:dyDescent="0.15">
      <c r="B306" s="90" ph="1"/>
      <c r="K306" s="90" ph="1"/>
    </row>
    <row r="308" spans="2:15" ht="20.100000000000001" customHeight="1" x14ac:dyDescent="0.15">
      <c r="B308" s="90" ph="1"/>
      <c r="K308" s="90" ph="1"/>
    </row>
    <row r="309" spans="2:15" ht="20.100000000000001" customHeight="1" x14ac:dyDescent="0.15">
      <c r="B309" s="90" ph="1"/>
      <c r="K309" s="90" ph="1"/>
    </row>
    <row r="310" spans="2:15" ht="20.100000000000001" customHeight="1" x14ac:dyDescent="0.15">
      <c r="B310" s="90" ph="1"/>
      <c r="K310" s="90" ph="1"/>
    </row>
    <row r="312" spans="2:15" ht="20.100000000000001" customHeight="1" x14ac:dyDescent="0.15">
      <c r="B312" s="90" ph="1"/>
      <c r="F312" s="90" ph="1"/>
      <c r="K312" s="90" ph="1"/>
      <c r="O312" s="90" ph="1"/>
    </row>
    <row r="314" spans="2:15" ht="20.100000000000001" customHeight="1" x14ac:dyDescent="0.15">
      <c r="B314" s="90" ph="1"/>
      <c r="K314" s="90" ph="1"/>
    </row>
    <row r="315" spans="2:15" ht="20.100000000000001" customHeight="1" x14ac:dyDescent="0.15">
      <c r="B315" s="90" ph="1"/>
      <c r="K315" s="90" ph="1"/>
    </row>
    <row r="316" spans="2:15" ht="20.100000000000001" customHeight="1" x14ac:dyDescent="0.15">
      <c r="B316" s="90" ph="1"/>
      <c r="K316" s="90" ph="1"/>
    </row>
    <row r="318" spans="2:15" ht="20.100000000000001" customHeight="1" x14ac:dyDescent="0.15">
      <c r="B318" s="90" ph="1"/>
      <c r="K318" s="90" ph="1"/>
    </row>
    <row r="320" spans="2:15" ht="20.100000000000001" customHeight="1" x14ac:dyDescent="0.15">
      <c r="B320" s="90" ph="1"/>
      <c r="K320" s="90" ph="1"/>
    </row>
    <row r="321" spans="2:15" ht="20.100000000000001" customHeight="1" x14ac:dyDescent="0.15">
      <c r="B321" s="90" ph="1"/>
      <c r="K321" s="90" ph="1"/>
    </row>
    <row r="322" spans="2:15" ht="20.100000000000001" customHeight="1" x14ac:dyDescent="0.15">
      <c r="B322" s="90" ph="1"/>
      <c r="K322" s="90" ph="1"/>
    </row>
    <row r="324" spans="2:15" ht="20.100000000000001" customHeight="1" x14ac:dyDescent="0.15">
      <c r="B324" s="90" ph="1"/>
      <c r="F324" s="90" ph="1"/>
      <c r="K324" s="90" ph="1"/>
      <c r="O324" s="90" ph="1"/>
    </row>
    <row r="326" spans="2:15" ht="20.100000000000001" customHeight="1" x14ac:dyDescent="0.15">
      <c r="B326" s="90" ph="1"/>
      <c r="K326" s="90" ph="1"/>
    </row>
    <row r="327" spans="2:15" ht="20.100000000000001" customHeight="1" x14ac:dyDescent="0.15">
      <c r="B327" s="90" ph="1"/>
      <c r="K327" s="90" ph="1"/>
    </row>
    <row r="328" spans="2:15" ht="20.100000000000001" customHeight="1" x14ac:dyDescent="0.15">
      <c r="B328" s="90" ph="1"/>
      <c r="K328" s="90" ph="1"/>
    </row>
    <row r="330" spans="2:15" ht="20.100000000000001" customHeight="1" x14ac:dyDescent="0.15">
      <c r="B330" s="90" ph="1"/>
      <c r="K330" s="90" ph="1"/>
    </row>
    <row r="332" spans="2:15" ht="20.100000000000001" customHeight="1" x14ac:dyDescent="0.15">
      <c r="B332" s="90" ph="1"/>
      <c r="K332" s="90" ph="1"/>
    </row>
    <row r="333" spans="2:15" ht="20.100000000000001" customHeight="1" x14ac:dyDescent="0.15">
      <c r="B333" s="90" ph="1"/>
      <c r="K333" s="90" ph="1"/>
    </row>
    <row r="335" spans="2:15" ht="20.100000000000001" customHeight="1" x14ac:dyDescent="0.15">
      <c r="B335" s="90" ph="1"/>
      <c r="K335" s="90" ph="1"/>
    </row>
    <row r="336" spans="2:15" ht="20.100000000000001" customHeight="1" x14ac:dyDescent="0.15">
      <c r="B336" s="90" ph="1"/>
      <c r="K336" s="90" ph="1"/>
    </row>
    <row r="338" spans="2:15" ht="20.100000000000001" customHeight="1" x14ac:dyDescent="0.15">
      <c r="B338" s="90" ph="1"/>
      <c r="K338" s="90" ph="1"/>
    </row>
    <row r="339" spans="2:15" ht="20.100000000000001" customHeight="1" x14ac:dyDescent="0.15">
      <c r="B339" s="90" ph="1"/>
      <c r="K339" s="90" ph="1"/>
    </row>
    <row r="340" spans="2:15" ht="20.100000000000001" customHeight="1" x14ac:dyDescent="0.15">
      <c r="B340" s="90" ph="1"/>
      <c r="K340" s="90" ph="1"/>
    </row>
    <row r="342" spans="2:15" ht="20.100000000000001" customHeight="1" x14ac:dyDescent="0.15">
      <c r="B342" s="90" ph="1"/>
      <c r="F342" s="90" ph="1"/>
      <c r="K342" s="90" ph="1"/>
      <c r="O342" s="90" ph="1"/>
    </row>
    <row r="344" spans="2:15" ht="20.100000000000001" customHeight="1" x14ac:dyDescent="0.15">
      <c r="B344" s="90" ph="1"/>
      <c r="K344" s="90" ph="1"/>
    </row>
    <row r="345" spans="2:15" ht="20.100000000000001" customHeight="1" x14ac:dyDescent="0.15">
      <c r="B345" s="90" ph="1"/>
      <c r="K345" s="90" ph="1"/>
    </row>
    <row r="346" spans="2:15" ht="20.100000000000001" customHeight="1" x14ac:dyDescent="0.15">
      <c r="B346" s="90" ph="1"/>
      <c r="K346" s="90" ph="1"/>
    </row>
    <row r="348" spans="2:15" ht="20.100000000000001" customHeight="1" x14ac:dyDescent="0.15">
      <c r="B348" s="90" ph="1"/>
      <c r="K348" s="90" ph="1"/>
    </row>
    <row r="350" spans="2:15" ht="20.100000000000001" customHeight="1" x14ac:dyDescent="0.15">
      <c r="B350" s="90" ph="1"/>
      <c r="K350" s="90" ph="1"/>
    </row>
    <row r="351" spans="2:15" ht="20.100000000000001" customHeight="1" x14ac:dyDescent="0.15">
      <c r="B351" s="90" ph="1"/>
      <c r="K351" s="90" ph="1"/>
    </row>
    <row r="353" spans="2:15" ht="20.100000000000001" customHeight="1" x14ac:dyDescent="0.15">
      <c r="B353" s="90" ph="1"/>
      <c r="K353" s="90" ph="1"/>
    </row>
    <row r="354" spans="2:15" ht="20.100000000000001" customHeight="1" x14ac:dyDescent="0.15">
      <c r="B354" s="90" ph="1"/>
      <c r="K354" s="90" ph="1"/>
    </row>
    <row r="355" spans="2:15" ht="20.100000000000001" customHeight="1" x14ac:dyDescent="0.15">
      <c r="B355" s="90" ph="1"/>
      <c r="K355" s="90" ph="1"/>
    </row>
    <row r="357" spans="2:15" ht="20.100000000000001" customHeight="1" x14ac:dyDescent="0.15">
      <c r="B357" s="90" ph="1"/>
      <c r="F357" s="90" ph="1"/>
      <c r="K357" s="90" ph="1"/>
      <c r="O357" s="90" ph="1"/>
    </row>
    <row r="359" spans="2:15" ht="20.100000000000001" customHeight="1" x14ac:dyDescent="0.15">
      <c r="B359" s="90" ph="1"/>
      <c r="K359" s="90" ph="1"/>
    </row>
    <row r="360" spans="2:15" ht="20.100000000000001" customHeight="1" x14ac:dyDescent="0.15">
      <c r="B360" s="90" ph="1"/>
      <c r="K360" s="90" ph="1"/>
    </row>
    <row r="361" spans="2:15" ht="20.100000000000001" customHeight="1" x14ac:dyDescent="0.15">
      <c r="B361" s="90" ph="1"/>
      <c r="K361" s="90" ph="1"/>
    </row>
    <row r="363" spans="2:15" ht="20.100000000000001" customHeight="1" x14ac:dyDescent="0.15">
      <c r="B363" s="90" ph="1"/>
      <c r="K363" s="90" ph="1"/>
    </row>
    <row r="365" spans="2:15" ht="20.100000000000001" customHeight="1" x14ac:dyDescent="0.15">
      <c r="B365" s="90" ph="1"/>
      <c r="K365" s="90" ph="1"/>
    </row>
    <row r="366" spans="2:15" ht="20.100000000000001" customHeight="1" x14ac:dyDescent="0.15">
      <c r="B366" s="90" ph="1"/>
      <c r="K366" s="90" ph="1"/>
    </row>
    <row r="367" spans="2:15" ht="20.100000000000001" customHeight="1" x14ac:dyDescent="0.15">
      <c r="B367" s="90" ph="1"/>
      <c r="K367" s="90" ph="1"/>
    </row>
    <row r="368" spans="2:15" ht="20.100000000000001" customHeight="1" x14ac:dyDescent="0.15">
      <c r="B368" s="90" ph="1"/>
      <c r="K368" s="90" ph="1"/>
    </row>
    <row r="369" spans="2:11" ht="20.100000000000001" customHeight="1" x14ac:dyDescent="0.15">
      <c r="B369" s="90" ph="1"/>
      <c r="K369" s="90" ph="1"/>
    </row>
    <row r="370" spans="2:11" ht="20.100000000000001" customHeight="1" x14ac:dyDescent="0.15">
      <c r="B370" s="90" ph="1"/>
      <c r="K370" s="90" ph="1"/>
    </row>
    <row r="372" spans="2:11" ht="20.100000000000001" customHeight="1" x14ac:dyDescent="0.15">
      <c r="B372" s="90" ph="1"/>
      <c r="K372" s="90" ph="1"/>
    </row>
    <row r="374" spans="2:11" ht="20.100000000000001" customHeight="1" x14ac:dyDescent="0.15">
      <c r="B374" s="90" ph="1"/>
      <c r="K374" s="90" ph="1"/>
    </row>
    <row r="375" spans="2:11" ht="20.100000000000001" customHeight="1" x14ac:dyDescent="0.15">
      <c r="B375" s="90" ph="1"/>
      <c r="K375" s="90" ph="1"/>
    </row>
    <row r="376" spans="2:11" ht="20.100000000000001" customHeight="1" x14ac:dyDescent="0.15">
      <c r="B376" s="90" ph="1"/>
      <c r="K376" s="90" ph="1"/>
    </row>
  </sheetData>
  <sheetProtection formatCells="0" formatColumns="0" formatRows="0"/>
  <mergeCells count="28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79:B179"/>
    <mergeCell ref="C179:H179"/>
    <mergeCell ref="A180:A189"/>
    <mergeCell ref="C180:H180"/>
    <mergeCell ref="C181:H181"/>
    <mergeCell ref="C182:H182"/>
    <mergeCell ref="C183:F183"/>
    <mergeCell ref="C184:H184"/>
    <mergeCell ref="C185:H185"/>
    <mergeCell ref="B186:B189"/>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A79:B79"/>
    <mergeCell ref="C79:H79"/>
    <mergeCell ref="A80:A95"/>
    <mergeCell ref="C80:G80"/>
    <mergeCell ref="C81:G81"/>
    <mergeCell ref="C82:F82"/>
    <mergeCell ref="C83:F83"/>
    <mergeCell ref="C84:H84"/>
    <mergeCell ref="C85:H85"/>
    <mergeCell ref="D86:H86"/>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24:B24"/>
    <mergeCell ref="C24:H24"/>
    <mergeCell ref="A25:B25"/>
    <mergeCell ref="C25:H25"/>
    <mergeCell ref="A26:B26"/>
    <mergeCell ref="C26:H26"/>
    <mergeCell ref="D16:E16"/>
    <mergeCell ref="G16:H16"/>
    <mergeCell ref="B18:B19"/>
    <mergeCell ref="H21:H22"/>
    <mergeCell ref="C22:G22"/>
    <mergeCell ref="A23:B23"/>
    <mergeCell ref="C23:H23"/>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77C305A0-7E17-4790-9790-4ED0676E299C}">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B9" sqref="B9"/>
    </sheetView>
  </sheetViews>
  <sheetFormatPr defaultRowHeight="13.5" x14ac:dyDescent="0.15"/>
  <cols>
    <col min="1" max="1" width="21.125" customWidth="1"/>
    <col min="2" max="2" width="116.875" customWidth="1"/>
  </cols>
  <sheetData>
    <row r="1" spans="1:2" ht="20.100000000000001" customHeight="1" x14ac:dyDescent="0.15">
      <c r="A1" s="39" t="s">
        <v>74</v>
      </c>
    </row>
    <row r="2" spans="1:2" ht="20.100000000000001" customHeight="1" x14ac:dyDescent="0.15">
      <c r="A2" s="49" t="s">
        <v>75</v>
      </c>
    </row>
    <row r="3" spans="1:2" ht="20.100000000000001" customHeight="1" thickBot="1" x14ac:dyDescent="0.2">
      <c r="A3" s="42" t="s">
        <v>606</v>
      </c>
    </row>
    <row r="4" spans="1:2" ht="20.100000000000001" customHeight="1" thickBot="1" x14ac:dyDescent="0.2">
      <c r="A4" s="44" t="s">
        <v>76</v>
      </c>
      <c r="B4" s="45" t="s">
        <v>77</v>
      </c>
    </row>
    <row r="5" spans="1:2" ht="20.100000000000001" customHeight="1" x14ac:dyDescent="0.15">
      <c r="A5" s="303" t="s">
        <v>78</v>
      </c>
      <c r="B5" s="46" t="s">
        <v>607</v>
      </c>
    </row>
    <row r="6" spans="1:2" ht="20.100000000000001" customHeight="1" x14ac:dyDescent="0.15">
      <c r="A6" s="304"/>
      <c r="B6" s="46" t="s">
        <v>608</v>
      </c>
    </row>
    <row r="7" spans="1:2" ht="20.100000000000001" customHeight="1" x14ac:dyDescent="0.15">
      <c r="A7" s="304"/>
      <c r="B7" s="46" t="s">
        <v>609</v>
      </c>
    </row>
    <row r="8" spans="1:2" ht="20.100000000000001" customHeight="1" x14ac:dyDescent="0.15">
      <c r="A8" s="304"/>
      <c r="B8" s="46" t="s">
        <v>610</v>
      </c>
    </row>
    <row r="9" spans="1:2" ht="20.100000000000001" customHeight="1" x14ac:dyDescent="0.15">
      <c r="A9" s="304"/>
      <c r="B9" s="46" t="s">
        <v>611</v>
      </c>
    </row>
    <row r="10" spans="1:2" ht="20.100000000000001" customHeight="1" x14ac:dyDescent="0.15">
      <c r="A10" s="304"/>
      <c r="B10" s="46" t="s">
        <v>612</v>
      </c>
    </row>
    <row r="11" spans="1:2" ht="20.100000000000001" customHeight="1" thickBot="1" x14ac:dyDescent="0.2">
      <c r="A11" s="305"/>
      <c r="B11" s="47" t="s">
        <v>613</v>
      </c>
    </row>
    <row r="12" spans="1:2" ht="20.100000000000001" customHeight="1" thickBot="1" x14ac:dyDescent="0.2">
      <c r="A12" s="48" t="s">
        <v>79</v>
      </c>
      <c r="B12" s="47" t="s">
        <v>80</v>
      </c>
    </row>
    <row r="13" spans="1:2" ht="20.100000000000001" customHeight="1" x14ac:dyDescent="0.15">
      <c r="A13" s="42"/>
    </row>
  </sheetData>
  <mergeCells count="1">
    <mergeCell ref="A5:A11"/>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43DC-169F-4E60-8B85-98446A1EAF7D}">
  <sheetPr>
    <tabColor rgb="FFFF0000"/>
  </sheetPr>
  <dimension ref="A1:AI9"/>
  <sheetViews>
    <sheetView view="pageBreakPreview" zoomScaleNormal="100" zoomScaleSheetLayoutView="100" workbookViewId="0">
      <selection activeCell="J9" sqref="J9:Z9"/>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35" ht="26.45" customHeight="1" x14ac:dyDescent="0.15">
      <c r="A1" s="306" t="s">
        <v>520</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row>
    <row r="2" spans="1:35" ht="13.9" customHeight="1" x14ac:dyDescent="0.15">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row>
    <row r="3" spans="1:35" ht="36" customHeight="1" x14ac:dyDescent="0.15">
      <c r="A3" s="313" t="s">
        <v>0</v>
      </c>
      <c r="B3" s="313"/>
      <c r="C3" s="313"/>
      <c r="D3" s="314"/>
      <c r="E3" s="314"/>
      <c r="F3" s="314"/>
      <c r="G3" s="314"/>
      <c r="H3" s="314"/>
      <c r="I3" s="314"/>
      <c r="J3" s="314"/>
      <c r="K3" s="314"/>
      <c r="L3" s="316"/>
      <c r="M3" s="317"/>
      <c r="N3" s="317"/>
      <c r="O3" s="317"/>
      <c r="P3" s="317"/>
      <c r="Q3" s="317"/>
      <c r="R3" s="317"/>
      <c r="S3" s="317"/>
      <c r="T3" s="317"/>
      <c r="U3" s="317"/>
      <c r="V3" s="317"/>
      <c r="W3" s="317"/>
      <c r="X3" s="317"/>
      <c r="Y3" s="317"/>
      <c r="Z3" s="317"/>
      <c r="AA3" s="317"/>
      <c r="AB3" s="317"/>
      <c r="AC3" s="317"/>
      <c r="AD3" s="317"/>
      <c r="AE3" s="317"/>
      <c r="AF3" s="317"/>
      <c r="AG3" s="317"/>
      <c r="AH3" s="317"/>
      <c r="AI3" s="317"/>
    </row>
    <row r="4" spans="1:35" ht="13.9" customHeight="1" x14ac:dyDescent="0.15">
      <c r="A4" s="231"/>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row>
    <row r="5" spans="1:35" ht="33" customHeight="1" x14ac:dyDescent="0.15">
      <c r="A5" s="315" t="s">
        <v>604</v>
      </c>
      <c r="B5" s="315"/>
      <c r="C5" s="315"/>
      <c r="D5" s="315"/>
      <c r="E5" s="315"/>
      <c r="F5" s="315"/>
      <c r="G5" s="315"/>
      <c r="H5" s="315"/>
      <c r="I5" s="315"/>
      <c r="J5" s="315"/>
      <c r="K5" s="315"/>
      <c r="L5" s="318"/>
      <c r="M5" s="318"/>
      <c r="N5" s="318"/>
      <c r="O5" s="318"/>
      <c r="P5" s="318"/>
      <c r="Q5" s="318"/>
      <c r="R5" s="318"/>
      <c r="S5" s="318"/>
      <c r="T5" s="318"/>
      <c r="U5" s="318"/>
      <c r="V5" s="318"/>
      <c r="W5" s="318"/>
      <c r="X5" s="318"/>
      <c r="Y5" s="318"/>
      <c r="Z5" s="318"/>
      <c r="AA5" s="318"/>
      <c r="AB5" s="318"/>
      <c r="AC5" s="318"/>
      <c r="AD5" s="318"/>
      <c r="AE5" s="318"/>
      <c r="AF5" s="318"/>
      <c r="AG5" s="318"/>
      <c r="AH5" s="318"/>
      <c r="AI5" s="318"/>
    </row>
    <row r="6" spans="1:35" ht="13.9" customHeight="1" x14ac:dyDescent="0.15">
      <c r="A6" s="308"/>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row>
    <row r="7" spans="1:35" ht="26.45" customHeight="1" x14ac:dyDescent="0.15">
      <c r="A7" s="319"/>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row>
    <row r="8" spans="1:35" ht="26.45" customHeight="1" x14ac:dyDescent="0.15">
      <c r="A8" s="319"/>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row>
    <row r="9" spans="1:35" ht="56.25" customHeight="1" x14ac:dyDescent="0.15">
      <c r="B9" s="309" t="s">
        <v>475</v>
      </c>
      <c r="C9" s="309"/>
      <c r="D9" s="309"/>
      <c r="E9" s="309"/>
      <c r="F9" s="309"/>
      <c r="G9" s="309"/>
      <c r="H9" s="309"/>
      <c r="I9" s="309"/>
      <c r="J9" s="310" t="s">
        <v>339</v>
      </c>
      <c r="K9" s="311"/>
      <c r="L9" s="311"/>
      <c r="M9" s="311"/>
      <c r="N9" s="311"/>
      <c r="O9" s="311"/>
      <c r="P9" s="311"/>
      <c r="Q9" s="311"/>
      <c r="R9" s="311"/>
      <c r="S9" s="311"/>
      <c r="T9" s="311"/>
      <c r="U9" s="311"/>
      <c r="V9" s="311"/>
      <c r="W9" s="311"/>
      <c r="X9" s="311"/>
      <c r="Y9" s="311"/>
      <c r="Z9" s="312"/>
      <c r="AA9" s="268"/>
      <c r="AB9" s="268"/>
      <c r="AC9" s="268"/>
      <c r="AD9" s="268"/>
      <c r="AE9" s="268"/>
      <c r="AF9" s="268"/>
      <c r="AG9" s="268"/>
      <c r="AH9" s="268"/>
      <c r="AI9" s="267"/>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3"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80B2312-023E-4600-AD57-933EAB10F458}">
          <x14:formula1>
            <xm:f>選択肢!$M$3:$M$23</xm:f>
          </x14:formula1>
          <xm:sqref>D3</xm:sqref>
        </x14:dataValidation>
        <x14:dataValidation type="list" allowBlank="1" showInputMessage="1" showErrorMessage="1" xr:uid="{DCD38623-423D-45A6-A0CC-6192B21F602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FFCD"/>
  </sheetPr>
  <dimension ref="A2:S38"/>
  <sheetViews>
    <sheetView showZeros="0" view="pageBreakPreview" zoomScale="110" zoomScaleNormal="100" zoomScaleSheetLayoutView="110" workbookViewId="0">
      <selection activeCell="C6" sqref="C6:P6"/>
    </sheetView>
  </sheetViews>
  <sheetFormatPr defaultRowHeight="13.5" x14ac:dyDescent="0.15"/>
  <cols>
    <col min="1" max="1" width="4" customWidth="1"/>
    <col min="2" max="2" width="16.375" customWidth="1"/>
    <col min="3" max="3" width="2.625" customWidth="1"/>
    <col min="4" max="4" width="3.625" customWidth="1"/>
    <col min="5" max="5" width="4.625" customWidth="1"/>
    <col min="6" max="7" width="2.625" customWidth="1"/>
    <col min="8" max="8" width="10.625" customWidth="1"/>
    <col min="9" max="9" width="2.625" customWidth="1"/>
    <col min="10" max="10" width="10.625" customWidth="1"/>
    <col min="11" max="11" width="2.625" customWidth="1"/>
    <col min="12" max="12" width="10.625" customWidth="1"/>
    <col min="13" max="13" width="2.625" customWidth="1"/>
    <col min="14" max="14" width="10.625" customWidth="1"/>
    <col min="15" max="15" width="2.625" customWidth="1"/>
    <col min="16" max="16" width="10.625" customWidth="1"/>
    <col min="17" max="17" width="8.25" customWidth="1"/>
    <col min="18" max="18" width="1.625" customWidth="1"/>
    <col min="19" max="19" width="11.75" customWidth="1"/>
  </cols>
  <sheetData>
    <row r="2" spans="1:19" ht="24.6" customHeight="1" x14ac:dyDescent="0.15">
      <c r="A2" s="34" t="s">
        <v>572</v>
      </c>
      <c r="B2" s="27"/>
      <c r="C2" s="401"/>
      <c r="D2" s="401"/>
      <c r="E2" s="401"/>
      <c r="F2" s="401"/>
      <c r="G2" s="401"/>
      <c r="H2" s="401"/>
      <c r="I2" s="401"/>
      <c r="J2" s="401"/>
      <c r="K2" s="401"/>
      <c r="L2" s="401"/>
      <c r="M2" s="401"/>
      <c r="N2" s="402"/>
      <c r="O2" s="417" t="s">
        <v>0</v>
      </c>
      <c r="P2" s="418"/>
    </row>
    <row r="3" spans="1:19" ht="24.75" customHeight="1" x14ac:dyDescent="0.15">
      <c r="A3" s="2" t="s">
        <v>573</v>
      </c>
      <c r="B3" s="1"/>
      <c r="C3" s="1"/>
      <c r="D3" s="1"/>
      <c r="E3" s="1"/>
      <c r="F3" s="1"/>
      <c r="G3" s="1"/>
      <c r="H3" s="1"/>
      <c r="I3" s="1"/>
      <c r="J3" s="1"/>
      <c r="K3" s="403"/>
      <c r="L3" s="403"/>
      <c r="M3" s="403"/>
      <c r="N3" s="404"/>
      <c r="O3" s="415"/>
      <c r="P3" s="416"/>
    </row>
    <row r="4" spans="1:19" ht="24.75" customHeight="1" x14ac:dyDescent="0.15">
      <c r="A4" s="422" t="s">
        <v>81</v>
      </c>
      <c r="B4" s="422"/>
      <c r="C4" s="422"/>
      <c r="D4" s="422"/>
      <c r="E4" s="422"/>
      <c r="F4" s="422"/>
      <c r="G4" s="422"/>
      <c r="H4" s="422"/>
      <c r="I4" s="422"/>
      <c r="J4" s="422"/>
      <c r="K4" s="422"/>
      <c r="L4" s="422"/>
      <c r="M4" s="422"/>
      <c r="N4" s="422"/>
      <c r="O4" s="415"/>
      <c r="P4" s="416"/>
      <c r="Q4" s="264"/>
      <c r="R4" s="264"/>
    </row>
    <row r="5" spans="1:19" x14ac:dyDescent="0.15">
      <c r="A5" s="368" t="s">
        <v>15</v>
      </c>
      <c r="B5" s="28" t="s">
        <v>82</v>
      </c>
      <c r="C5" s="409" t="s">
        <v>491</v>
      </c>
      <c r="D5" s="410"/>
      <c r="E5" s="410"/>
      <c r="F5" s="410"/>
      <c r="G5" s="410"/>
      <c r="H5" s="410"/>
      <c r="I5" s="410"/>
      <c r="J5" s="410"/>
      <c r="K5" s="410"/>
      <c r="L5" s="410"/>
      <c r="M5" s="410"/>
      <c r="N5" s="410"/>
      <c r="O5" s="410"/>
      <c r="P5" s="411"/>
    </row>
    <row r="6" spans="1:19" ht="21" customHeight="1" thickBot="1" x14ac:dyDescent="0.2">
      <c r="A6" s="405"/>
      <c r="B6" s="29" t="s">
        <v>1</v>
      </c>
      <c r="C6" s="412" t="s">
        <v>498</v>
      </c>
      <c r="D6" s="413"/>
      <c r="E6" s="413"/>
      <c r="F6" s="413"/>
      <c r="G6" s="413"/>
      <c r="H6" s="413"/>
      <c r="I6" s="413"/>
      <c r="J6" s="413"/>
      <c r="K6" s="413"/>
      <c r="L6" s="413"/>
      <c r="M6" s="413"/>
      <c r="N6" s="413"/>
      <c r="O6" s="413"/>
      <c r="P6" s="414"/>
      <c r="Q6" s="206">
        <f>LEN(C6)</f>
        <v>7</v>
      </c>
      <c r="R6" s="206"/>
      <c r="S6" s="271" t="s">
        <v>553</v>
      </c>
    </row>
    <row r="7" spans="1:19" ht="21" customHeight="1" thickBot="1" x14ac:dyDescent="0.2">
      <c r="A7" s="406"/>
      <c r="B7" s="54" t="s">
        <v>2</v>
      </c>
      <c r="C7" s="386" t="s">
        <v>645</v>
      </c>
      <c r="D7" s="387"/>
      <c r="E7" s="387"/>
      <c r="F7" s="387"/>
      <c r="G7" s="387"/>
      <c r="H7" s="387"/>
      <c r="I7" s="387"/>
      <c r="J7" s="387"/>
      <c r="K7" s="387"/>
      <c r="L7" s="387"/>
      <c r="M7" s="387"/>
      <c r="N7" s="387"/>
      <c r="O7" s="387"/>
      <c r="P7" s="388"/>
      <c r="Q7" t="s">
        <v>394</v>
      </c>
    </row>
    <row r="8" spans="1:19" ht="24.95" customHeight="1" thickBot="1" x14ac:dyDescent="0.2">
      <c r="A8" s="406"/>
      <c r="B8" s="107" t="s">
        <v>6</v>
      </c>
      <c r="C8" s="386" t="s">
        <v>360</v>
      </c>
      <c r="D8" s="387"/>
      <c r="E8" s="387"/>
      <c r="F8" s="387"/>
      <c r="G8" s="387"/>
      <c r="H8" s="387"/>
      <c r="I8" s="387"/>
      <c r="J8" s="387"/>
      <c r="K8" s="387"/>
      <c r="L8" s="387"/>
      <c r="M8" s="387"/>
      <c r="N8" s="387"/>
      <c r="O8" s="387"/>
      <c r="P8" s="388"/>
      <c r="Q8" t="s">
        <v>394</v>
      </c>
    </row>
    <row r="9" spans="1:19" ht="21" customHeight="1" thickBot="1" x14ac:dyDescent="0.2">
      <c r="A9" s="406"/>
      <c r="B9" s="69" t="s">
        <v>3</v>
      </c>
      <c r="C9" s="355" t="s">
        <v>417</v>
      </c>
      <c r="D9" s="356"/>
      <c r="E9" s="356"/>
      <c r="F9" s="356"/>
      <c r="G9" s="356"/>
      <c r="H9" s="357"/>
      <c r="I9" s="364" t="s">
        <v>339</v>
      </c>
      <c r="J9" s="365"/>
      <c r="K9" s="355" t="s">
        <v>385</v>
      </c>
      <c r="L9" s="356"/>
      <c r="M9" s="356"/>
      <c r="N9" s="356"/>
      <c r="O9" s="364" t="s">
        <v>339</v>
      </c>
      <c r="P9" s="365"/>
    </row>
    <row r="10" spans="1:19" ht="21" customHeight="1" x14ac:dyDescent="0.15">
      <c r="A10" s="405"/>
      <c r="B10" s="207" t="s">
        <v>420</v>
      </c>
      <c r="C10" s="358" t="s">
        <v>175</v>
      </c>
      <c r="D10" s="359"/>
      <c r="E10" s="420"/>
      <c r="F10" s="420"/>
      <c r="G10" s="420"/>
      <c r="H10" s="420"/>
      <c r="I10" s="420"/>
      <c r="J10" s="420"/>
      <c r="K10" s="420"/>
      <c r="L10" s="420"/>
      <c r="M10" s="420"/>
      <c r="N10" s="420"/>
      <c r="O10" s="420"/>
      <c r="P10" s="421"/>
      <c r="Q10" s="206">
        <f>LEN(E10)</f>
        <v>0</v>
      </c>
      <c r="R10" s="206"/>
      <c r="S10" t="s">
        <v>386</v>
      </c>
    </row>
    <row r="11" spans="1:19" ht="21" customHeight="1" x14ac:dyDescent="0.15">
      <c r="A11" s="407"/>
      <c r="B11" s="52" t="s">
        <v>574</v>
      </c>
      <c r="C11" s="360" t="s">
        <v>4</v>
      </c>
      <c r="D11" s="361"/>
      <c r="E11" s="362" t="s">
        <v>575</v>
      </c>
      <c r="F11" s="362"/>
      <c r="G11" s="362"/>
      <c r="H11" s="363"/>
      <c r="I11" s="360" t="s">
        <v>5</v>
      </c>
      <c r="J11" s="419"/>
      <c r="K11" s="423" t="s">
        <v>416</v>
      </c>
      <c r="L11" s="424"/>
      <c r="M11" s="424"/>
      <c r="N11" s="424"/>
      <c r="O11" s="424"/>
      <c r="P11" s="425"/>
      <c r="Q11" t="s">
        <v>394</v>
      </c>
    </row>
    <row r="12" spans="1:19" ht="42" customHeight="1" x14ac:dyDescent="0.15">
      <c r="A12" s="408"/>
      <c r="B12" s="69" t="s">
        <v>113</v>
      </c>
      <c r="C12" s="426"/>
      <c r="D12" s="426"/>
      <c r="E12" s="426"/>
      <c r="F12" s="426"/>
      <c r="G12" s="426"/>
      <c r="H12" s="426"/>
      <c r="I12" s="426"/>
      <c r="J12" s="426"/>
      <c r="K12" s="426"/>
      <c r="L12" s="426"/>
      <c r="M12" s="426"/>
      <c r="N12" s="426"/>
      <c r="O12" s="426"/>
      <c r="P12" s="426"/>
      <c r="Q12" s="206">
        <f>LEN(C12)</f>
        <v>0</v>
      </c>
      <c r="R12" s="206"/>
      <c r="S12" s="271" t="s">
        <v>418</v>
      </c>
    </row>
    <row r="13" spans="1:19" ht="24.75" customHeight="1" x14ac:dyDescent="0.15">
      <c r="A13" s="408"/>
      <c r="B13" s="427" t="s">
        <v>421</v>
      </c>
      <c r="C13" s="346"/>
      <c r="D13" s="347"/>
      <c r="E13" s="347"/>
      <c r="F13" s="347"/>
      <c r="G13" s="347"/>
      <c r="H13" s="347"/>
      <c r="I13" s="347"/>
      <c r="J13" s="347"/>
      <c r="K13" s="347"/>
      <c r="L13" s="347"/>
      <c r="M13" s="347"/>
      <c r="N13" s="347"/>
      <c r="O13" s="347"/>
      <c r="P13" s="348"/>
      <c r="Q13" s="206">
        <f>LEN(C13)</f>
        <v>0</v>
      </c>
      <c r="R13" s="206"/>
      <c r="S13" s="271" t="s">
        <v>414</v>
      </c>
    </row>
    <row r="14" spans="1:19" ht="24.75" customHeight="1" x14ac:dyDescent="0.15">
      <c r="A14" s="408"/>
      <c r="B14" s="428"/>
      <c r="C14" s="349"/>
      <c r="D14" s="350"/>
      <c r="E14" s="350"/>
      <c r="F14" s="350"/>
      <c r="G14" s="350"/>
      <c r="H14" s="350"/>
      <c r="I14" s="350"/>
      <c r="J14" s="350"/>
      <c r="K14" s="350"/>
      <c r="L14" s="350"/>
      <c r="M14" s="350"/>
      <c r="N14" s="350"/>
      <c r="O14" s="350"/>
      <c r="P14" s="351"/>
    </row>
    <row r="15" spans="1:19" ht="24.75" customHeight="1" x14ac:dyDescent="0.15">
      <c r="A15" s="408"/>
      <c r="B15" s="428"/>
      <c r="C15" s="349"/>
      <c r="D15" s="350"/>
      <c r="E15" s="350"/>
      <c r="F15" s="350"/>
      <c r="G15" s="350"/>
      <c r="H15" s="350"/>
      <c r="I15" s="350"/>
      <c r="J15" s="350"/>
      <c r="K15" s="350"/>
      <c r="L15" s="350"/>
      <c r="M15" s="350"/>
      <c r="N15" s="350"/>
      <c r="O15" s="350"/>
      <c r="P15" s="351"/>
    </row>
    <row r="16" spans="1:19" ht="24.75" customHeight="1" x14ac:dyDescent="0.15">
      <c r="A16" s="408"/>
      <c r="B16" s="428"/>
      <c r="C16" s="349"/>
      <c r="D16" s="350"/>
      <c r="E16" s="350"/>
      <c r="F16" s="350"/>
      <c r="G16" s="350"/>
      <c r="H16" s="350"/>
      <c r="I16" s="350"/>
      <c r="J16" s="350"/>
      <c r="K16" s="350"/>
      <c r="L16" s="350"/>
      <c r="M16" s="350"/>
      <c r="N16" s="350"/>
      <c r="O16" s="350"/>
      <c r="P16" s="351"/>
    </row>
    <row r="17" spans="1:17" ht="24.75" customHeight="1" x14ac:dyDescent="0.15">
      <c r="A17" s="408"/>
      <c r="B17" s="428"/>
      <c r="C17" s="349"/>
      <c r="D17" s="350"/>
      <c r="E17" s="350"/>
      <c r="F17" s="350"/>
      <c r="G17" s="350"/>
      <c r="H17" s="350"/>
      <c r="I17" s="350"/>
      <c r="J17" s="350"/>
      <c r="K17" s="350"/>
      <c r="L17" s="350"/>
      <c r="M17" s="350"/>
      <c r="N17" s="350"/>
      <c r="O17" s="350"/>
      <c r="P17" s="351"/>
    </row>
    <row r="18" spans="1:17" ht="24.6" customHeight="1" x14ac:dyDescent="0.15">
      <c r="A18" s="408"/>
      <c r="B18" s="428"/>
      <c r="C18" s="349"/>
      <c r="D18" s="350"/>
      <c r="E18" s="350"/>
      <c r="F18" s="350"/>
      <c r="G18" s="350"/>
      <c r="H18" s="350"/>
      <c r="I18" s="350"/>
      <c r="J18" s="350"/>
      <c r="K18" s="350"/>
      <c r="L18" s="350"/>
      <c r="M18" s="350"/>
      <c r="N18" s="350"/>
      <c r="O18" s="350"/>
      <c r="P18" s="351"/>
    </row>
    <row r="19" spans="1:17" ht="24.6" customHeight="1" x14ac:dyDescent="0.15">
      <c r="A19" s="408"/>
      <c r="B19" s="428"/>
      <c r="C19" s="349"/>
      <c r="D19" s="350"/>
      <c r="E19" s="350"/>
      <c r="F19" s="350"/>
      <c r="G19" s="350"/>
      <c r="H19" s="350"/>
      <c r="I19" s="350"/>
      <c r="J19" s="350"/>
      <c r="K19" s="350"/>
      <c r="L19" s="350"/>
      <c r="M19" s="350"/>
      <c r="N19" s="350"/>
      <c r="O19" s="350"/>
      <c r="P19" s="351"/>
    </row>
    <row r="20" spans="1:17" ht="24.6" customHeight="1" x14ac:dyDescent="0.15">
      <c r="A20" s="408"/>
      <c r="B20" s="429"/>
      <c r="C20" s="352"/>
      <c r="D20" s="353"/>
      <c r="E20" s="353"/>
      <c r="F20" s="353"/>
      <c r="G20" s="353"/>
      <c r="H20" s="353"/>
      <c r="I20" s="353"/>
      <c r="J20" s="353"/>
      <c r="K20" s="353"/>
      <c r="L20" s="353"/>
      <c r="M20" s="353"/>
      <c r="N20" s="353"/>
      <c r="O20" s="353"/>
      <c r="P20" s="354"/>
    </row>
    <row r="21" spans="1:17" ht="32.25" customHeight="1" x14ac:dyDescent="0.15">
      <c r="A21" s="408"/>
      <c r="B21" s="190" t="s">
        <v>381</v>
      </c>
      <c r="C21" s="324" t="s">
        <v>378</v>
      </c>
      <c r="D21" s="325"/>
      <c r="E21" s="325"/>
      <c r="F21" s="325"/>
      <c r="G21" s="334" t="s">
        <v>339</v>
      </c>
      <c r="H21" s="335"/>
      <c r="I21" s="322" t="s">
        <v>379</v>
      </c>
      <c r="J21" s="323"/>
      <c r="K21" s="334" t="s">
        <v>339</v>
      </c>
      <c r="L21" s="335"/>
      <c r="M21" s="332" t="s">
        <v>380</v>
      </c>
      <c r="N21" s="333"/>
      <c r="O21" s="334" t="s">
        <v>339</v>
      </c>
      <c r="P21" s="335"/>
    </row>
    <row r="22" spans="1:17" ht="21" customHeight="1" x14ac:dyDescent="0.15">
      <c r="A22" s="368" t="s">
        <v>176</v>
      </c>
      <c r="B22" s="30" t="s">
        <v>82</v>
      </c>
      <c r="C22" s="372"/>
      <c r="D22" s="373"/>
      <c r="E22" s="373"/>
      <c r="F22" s="373"/>
      <c r="G22" s="373"/>
      <c r="H22" s="373"/>
      <c r="I22" s="373"/>
      <c r="J22" s="373"/>
      <c r="K22" s="373"/>
      <c r="L22" s="373"/>
      <c r="M22" s="373"/>
      <c r="N22" s="373"/>
      <c r="O22" s="373"/>
      <c r="P22" s="374"/>
    </row>
    <row r="23" spans="1:17" ht="21" customHeight="1" x14ac:dyDescent="0.15">
      <c r="A23" s="369"/>
      <c r="B23" s="29" t="s">
        <v>643</v>
      </c>
      <c r="C23" s="375"/>
      <c r="D23" s="376"/>
      <c r="E23" s="376"/>
      <c r="F23" s="376"/>
      <c r="G23" s="376"/>
      <c r="H23" s="376"/>
      <c r="I23" s="376"/>
      <c r="J23" s="376"/>
      <c r="K23" s="376"/>
      <c r="L23" s="376"/>
      <c r="M23" s="376"/>
      <c r="N23" s="376"/>
      <c r="O23" s="376"/>
      <c r="P23" s="377"/>
    </row>
    <row r="24" spans="1:17" ht="21" customHeight="1" x14ac:dyDescent="0.15">
      <c r="A24" s="369"/>
      <c r="B24" s="378" t="s">
        <v>7</v>
      </c>
      <c r="C24" s="380" t="s">
        <v>471</v>
      </c>
      <c r="D24" s="381"/>
      <c r="E24" s="381"/>
      <c r="F24" s="381"/>
      <c r="G24" s="381"/>
      <c r="H24" s="381"/>
      <c r="I24" s="381"/>
      <c r="J24" s="381"/>
      <c r="K24" s="381"/>
      <c r="L24" s="381"/>
      <c r="M24" s="381"/>
      <c r="N24" s="381"/>
      <c r="O24" s="381"/>
      <c r="P24" s="382"/>
    </row>
    <row r="25" spans="1:17" ht="21" customHeight="1" x14ac:dyDescent="0.15">
      <c r="A25" s="369"/>
      <c r="B25" s="379"/>
      <c r="C25" s="383"/>
      <c r="D25" s="384"/>
      <c r="E25" s="384"/>
      <c r="F25" s="384"/>
      <c r="G25" s="384"/>
      <c r="H25" s="384"/>
      <c r="I25" s="384"/>
      <c r="J25" s="384"/>
      <c r="K25" s="384"/>
      <c r="L25" s="384"/>
      <c r="M25" s="384"/>
      <c r="N25" s="384"/>
      <c r="O25" s="384"/>
      <c r="P25" s="385"/>
    </row>
    <row r="26" spans="1:17" ht="18" customHeight="1" x14ac:dyDescent="0.15">
      <c r="A26" s="369"/>
      <c r="B26" s="392" t="s">
        <v>410</v>
      </c>
      <c r="C26" s="197" t="s">
        <v>395</v>
      </c>
      <c r="D26" s="394" t="s">
        <v>339</v>
      </c>
      <c r="E26" s="395"/>
      <c r="F26" s="396"/>
      <c r="G26" s="199" t="s">
        <v>396</v>
      </c>
      <c r="H26" s="289"/>
      <c r="I26" s="201" t="s">
        <v>397</v>
      </c>
      <c r="J26" s="289"/>
      <c r="K26" s="201" t="s">
        <v>398</v>
      </c>
      <c r="L26" s="289"/>
      <c r="M26" s="201" t="s">
        <v>399</v>
      </c>
      <c r="N26" s="289"/>
      <c r="O26" s="203" t="s">
        <v>400</v>
      </c>
      <c r="P26" s="291"/>
    </row>
    <row r="27" spans="1:17" ht="18" customHeight="1" x14ac:dyDescent="0.15">
      <c r="A27" s="369"/>
      <c r="B27" s="393"/>
      <c r="C27" s="198" t="s">
        <v>401</v>
      </c>
      <c r="D27" s="342"/>
      <c r="E27" s="343"/>
      <c r="F27" s="344"/>
      <c r="G27" s="200" t="s">
        <v>402</v>
      </c>
      <c r="H27" s="290"/>
      <c r="I27" s="202" t="s">
        <v>403</v>
      </c>
      <c r="J27" s="290"/>
      <c r="K27" s="202" t="s">
        <v>404</v>
      </c>
      <c r="L27" s="290"/>
      <c r="M27" s="202" t="s">
        <v>405</v>
      </c>
      <c r="N27" s="290"/>
      <c r="O27" s="204" t="s">
        <v>406</v>
      </c>
      <c r="P27" s="292"/>
    </row>
    <row r="28" spans="1:17" ht="18" customHeight="1" x14ac:dyDescent="0.15">
      <c r="A28" s="369"/>
      <c r="B28" s="393"/>
      <c r="C28" s="198" t="s">
        <v>407</v>
      </c>
      <c r="D28" s="342"/>
      <c r="E28" s="343"/>
      <c r="F28" s="344"/>
      <c r="G28" s="200" t="s">
        <v>408</v>
      </c>
      <c r="H28" s="290"/>
      <c r="I28" s="202" t="s">
        <v>409</v>
      </c>
      <c r="J28" s="290"/>
      <c r="K28" s="336"/>
      <c r="L28" s="337"/>
      <c r="M28" s="337"/>
      <c r="N28" s="337"/>
      <c r="O28" s="337"/>
      <c r="P28" s="338"/>
    </row>
    <row r="29" spans="1:17" ht="18" customHeight="1" x14ac:dyDescent="0.15">
      <c r="A29" s="369"/>
      <c r="B29" s="3" t="s">
        <v>411</v>
      </c>
      <c r="C29" s="397"/>
      <c r="D29" s="398"/>
      <c r="E29" s="398"/>
      <c r="F29" s="398"/>
      <c r="G29" s="398"/>
      <c r="H29" s="398"/>
      <c r="I29" s="398"/>
      <c r="J29" s="398"/>
      <c r="K29" s="398"/>
      <c r="L29" s="398"/>
      <c r="M29" s="398"/>
      <c r="N29" s="398"/>
      <c r="O29" s="398"/>
      <c r="P29" s="399"/>
    </row>
    <row r="30" spans="1:17" ht="21" customHeight="1" x14ac:dyDescent="0.15">
      <c r="A30" s="369"/>
      <c r="B30" s="4" t="s">
        <v>8</v>
      </c>
      <c r="C30" s="205" t="s">
        <v>4</v>
      </c>
      <c r="D30" s="400">
        <v>1000</v>
      </c>
      <c r="E30" s="400"/>
      <c r="F30" s="330" t="s">
        <v>644</v>
      </c>
      <c r="G30" s="331"/>
      <c r="H30" s="187" t="s">
        <v>472</v>
      </c>
      <c r="I30" s="258" t="s">
        <v>372</v>
      </c>
      <c r="J30" s="288"/>
      <c r="K30" s="259" t="s">
        <v>419</v>
      </c>
      <c r="L30" s="387" t="s">
        <v>371</v>
      </c>
      <c r="M30" s="387"/>
      <c r="N30" s="387"/>
      <c r="O30" s="387"/>
      <c r="P30" s="388"/>
      <c r="Q30" t="s">
        <v>394</v>
      </c>
    </row>
    <row r="31" spans="1:17" ht="21" customHeight="1" x14ac:dyDescent="0.15">
      <c r="A31" s="370"/>
      <c r="B31" s="51" t="s">
        <v>9</v>
      </c>
      <c r="C31" s="386" t="s">
        <v>473</v>
      </c>
      <c r="D31" s="387"/>
      <c r="E31" s="387"/>
      <c r="F31" s="387"/>
      <c r="G31" s="387"/>
      <c r="H31" s="387"/>
      <c r="I31" s="387"/>
      <c r="J31" s="387"/>
      <c r="K31" s="387"/>
      <c r="L31" s="387"/>
      <c r="M31" s="387"/>
      <c r="N31" s="387"/>
      <c r="O31" s="387"/>
      <c r="P31" s="388"/>
    </row>
    <row r="32" spans="1:17" ht="21" customHeight="1" x14ac:dyDescent="0.15">
      <c r="A32" s="371"/>
      <c r="B32" s="51" t="s">
        <v>69</v>
      </c>
      <c r="C32" s="389"/>
      <c r="D32" s="390"/>
      <c r="E32" s="390"/>
      <c r="F32" s="390"/>
      <c r="G32" s="390"/>
      <c r="H32" s="390"/>
      <c r="I32" s="390"/>
      <c r="J32" s="390"/>
      <c r="K32" s="390"/>
      <c r="L32" s="390"/>
      <c r="M32" s="390"/>
      <c r="N32" s="390"/>
      <c r="O32" s="390"/>
      <c r="P32" s="391"/>
    </row>
    <row r="33" spans="1:16" s="10" customFormat="1" ht="18" customHeight="1" x14ac:dyDescent="0.15">
      <c r="A33" s="11" t="s">
        <v>30</v>
      </c>
      <c r="B33" s="31"/>
      <c r="C33" s="53"/>
      <c r="D33" s="53"/>
      <c r="E33" s="53"/>
      <c r="F33" s="53"/>
      <c r="G33" s="53"/>
      <c r="H33" s="53"/>
      <c r="I33" s="53"/>
      <c r="J33" s="53"/>
      <c r="K33" s="53"/>
      <c r="L33" s="53"/>
      <c r="M33" s="53"/>
      <c r="N33" s="53"/>
      <c r="O33" s="366"/>
      <c r="P33" s="367"/>
    </row>
    <row r="34" spans="1:16" s="10" customFormat="1" ht="18" customHeight="1" x14ac:dyDescent="0.15">
      <c r="A34" s="12" t="s">
        <v>31</v>
      </c>
      <c r="B34" s="13"/>
      <c r="C34" s="9"/>
      <c r="D34" s="9"/>
      <c r="E34" s="9"/>
      <c r="F34" s="9"/>
      <c r="G34" s="9"/>
      <c r="H34" s="328"/>
      <c r="I34" s="328"/>
      <c r="J34" s="328"/>
      <c r="K34" s="328"/>
      <c r="L34" s="328"/>
      <c r="M34" s="328"/>
      <c r="N34" s="328"/>
      <c r="O34" s="328"/>
      <c r="P34" s="329"/>
    </row>
    <row r="35" spans="1:16" s="10" customFormat="1" ht="18" customHeight="1" x14ac:dyDescent="0.15">
      <c r="A35" s="12" t="s">
        <v>422</v>
      </c>
      <c r="B35" s="214" t="s">
        <v>423</v>
      </c>
      <c r="C35" s="339" t="s">
        <v>339</v>
      </c>
      <c r="D35" s="340"/>
      <c r="E35" s="340"/>
      <c r="F35" s="341"/>
      <c r="G35" s="216" t="s">
        <v>432</v>
      </c>
      <c r="H35" s="188" t="s">
        <v>433</v>
      </c>
      <c r="I35" s="326" t="s">
        <v>339</v>
      </c>
      <c r="J35" s="327"/>
      <c r="K35" s="345"/>
      <c r="L35" s="328"/>
      <c r="M35" s="328"/>
      <c r="N35" s="328"/>
      <c r="O35" s="328"/>
      <c r="P35" s="329"/>
    </row>
    <row r="36" spans="1:16" s="10" customFormat="1" ht="18" customHeight="1" x14ac:dyDescent="0.15">
      <c r="A36" s="12"/>
      <c r="B36" s="214" t="s">
        <v>32</v>
      </c>
      <c r="C36" s="328"/>
      <c r="D36" s="328"/>
      <c r="E36" s="328"/>
      <c r="F36" s="328"/>
      <c r="G36" s="328"/>
      <c r="H36" s="328"/>
      <c r="I36" s="328"/>
      <c r="J36" s="328"/>
      <c r="K36" s="328"/>
      <c r="L36" s="328"/>
      <c r="M36" s="328"/>
      <c r="N36" s="328"/>
      <c r="O36" s="328"/>
      <c r="P36" s="329"/>
    </row>
    <row r="37" spans="1:16" s="10" customFormat="1" ht="18" customHeight="1" x14ac:dyDescent="0.15">
      <c r="A37" s="12"/>
      <c r="B37" s="214" t="s">
        <v>33</v>
      </c>
      <c r="C37" s="328"/>
      <c r="D37" s="328"/>
      <c r="E37" s="328"/>
      <c r="F37" s="328"/>
      <c r="G37" s="328"/>
      <c r="H37" s="328"/>
      <c r="I37" s="328"/>
      <c r="J37" s="328"/>
      <c r="K37" s="328"/>
      <c r="L37" s="328"/>
      <c r="M37" s="328"/>
      <c r="N37" s="328"/>
      <c r="O37" s="328"/>
      <c r="P37" s="329"/>
    </row>
    <row r="38" spans="1:16" s="10" customFormat="1" ht="18" customHeight="1" x14ac:dyDescent="0.15">
      <c r="A38" s="14"/>
      <c r="B38" s="215" t="s">
        <v>145</v>
      </c>
      <c r="C38" s="320"/>
      <c r="D38" s="320"/>
      <c r="E38" s="320"/>
      <c r="F38" s="320"/>
      <c r="G38" s="320"/>
      <c r="H38" s="320"/>
      <c r="I38" s="320"/>
      <c r="J38" s="320"/>
      <c r="K38" s="320"/>
      <c r="L38" s="320"/>
      <c r="M38" s="320"/>
      <c r="N38" s="320"/>
      <c r="O38" s="320"/>
      <c r="P38" s="321"/>
    </row>
  </sheetData>
  <mergeCells count="54">
    <mergeCell ref="C2:N2"/>
    <mergeCell ref="K3:N3"/>
    <mergeCell ref="A5:A21"/>
    <mergeCell ref="C5:P5"/>
    <mergeCell ref="C6:P6"/>
    <mergeCell ref="O3:P4"/>
    <mergeCell ref="O2:P2"/>
    <mergeCell ref="I9:J9"/>
    <mergeCell ref="I11:J11"/>
    <mergeCell ref="E10:P10"/>
    <mergeCell ref="A4:N4"/>
    <mergeCell ref="C7:P7"/>
    <mergeCell ref="C8:P8"/>
    <mergeCell ref="K11:P11"/>
    <mergeCell ref="C12:P12"/>
    <mergeCell ref="B13:B20"/>
    <mergeCell ref="O33:P33"/>
    <mergeCell ref="A22:A32"/>
    <mergeCell ref="C22:P22"/>
    <mergeCell ref="C23:P23"/>
    <mergeCell ref="B24:B25"/>
    <mergeCell ref="C24:P24"/>
    <mergeCell ref="C25:P25"/>
    <mergeCell ref="C31:P31"/>
    <mergeCell ref="C32:P32"/>
    <mergeCell ref="B26:B28"/>
    <mergeCell ref="D26:F26"/>
    <mergeCell ref="D27:F27"/>
    <mergeCell ref="L30:P30"/>
    <mergeCell ref="C29:P29"/>
    <mergeCell ref="D30:E30"/>
    <mergeCell ref="C13:P20"/>
    <mergeCell ref="C9:H9"/>
    <mergeCell ref="C10:D10"/>
    <mergeCell ref="C11:D11"/>
    <mergeCell ref="E11:H11"/>
    <mergeCell ref="K9:N9"/>
    <mergeCell ref="O9:P9"/>
    <mergeCell ref="C38:P38"/>
    <mergeCell ref="I21:J21"/>
    <mergeCell ref="C21:F21"/>
    <mergeCell ref="I35:J35"/>
    <mergeCell ref="C36:P36"/>
    <mergeCell ref="C37:P37"/>
    <mergeCell ref="F30:G30"/>
    <mergeCell ref="M21:N21"/>
    <mergeCell ref="O21:P21"/>
    <mergeCell ref="K28:P28"/>
    <mergeCell ref="C35:F35"/>
    <mergeCell ref="G21:H21"/>
    <mergeCell ref="K21:L21"/>
    <mergeCell ref="D28:F28"/>
    <mergeCell ref="H34:P34"/>
    <mergeCell ref="K35:P35"/>
  </mergeCells>
  <phoneticPr fontId="3"/>
  <conditionalFormatting sqref="C35">
    <cfRule type="beginsWith" dxfId="12" priority="2" operator="beginsWith" text="選択">
      <formula>LEFT(C35,LEN("選択"))="選択"</formula>
    </cfRule>
  </conditionalFormatting>
  <conditionalFormatting sqref="D26:D28">
    <cfRule type="beginsWith" dxfId="11" priority="3" operator="beginsWith" text="選択">
      <formula>LEFT(D26,LEN("選択"))="選択"</formula>
    </cfRule>
  </conditionalFormatting>
  <conditionalFormatting sqref="G21">
    <cfRule type="beginsWith" dxfId="10" priority="6" operator="beginsWith" text="選択">
      <formula>LEFT(G21,LEN("選択"))="選択"</formula>
    </cfRule>
  </conditionalFormatting>
  <conditionalFormatting sqref="I35">
    <cfRule type="beginsWith" dxfId="9" priority="1" operator="beginsWith" text="選択">
      <formula>LEFT(I35,LEN("選択"))="選択"</formula>
    </cfRule>
  </conditionalFormatting>
  <conditionalFormatting sqref="I9:J9">
    <cfRule type="beginsWith" dxfId="8" priority="8" operator="beginsWith" text="選択">
      <formula>LEFT(I9,LEN("選択"))="選択"</formula>
    </cfRule>
  </conditionalFormatting>
  <conditionalFormatting sqref="K21">
    <cfRule type="beginsWith" dxfId="7" priority="5" operator="beginsWith" text="選択">
      <formula>LEFT(K21,LEN("選択"))="選択"</formula>
    </cfRule>
  </conditionalFormatting>
  <conditionalFormatting sqref="O9">
    <cfRule type="beginsWith" dxfId="6" priority="9" operator="beginsWith" text="選択">
      <formula>LEFT(O9,LEN("選択"))="選択"</formula>
    </cfRule>
  </conditionalFormatting>
  <conditionalFormatting sqref="O21">
    <cfRule type="beginsWith" dxfId="5" priority="4" operator="beginsWith" text="選択">
      <formula>LEFT(O21,LEN("選択"))="選択"</formula>
    </cfRule>
  </conditionalFormatting>
  <dataValidations count="1">
    <dataValidation type="textLength" allowBlank="1" showInputMessage="1" showErrorMessage="1" sqref="C6:P6" xr:uid="{9B968B3C-B7EA-439D-B1D7-B954AE260495}">
      <formula1>1</formula1>
      <formula2>30</formula2>
    </dataValidation>
  </dataValidations>
  <printOptions horizontalCentered="1"/>
  <pageMargins left="0.55118110236220474" right="0.35433070866141736" top="0.78740157480314965" bottom="0.35433070866141736" header="0.51181102362204722" footer="0.31496062992125984"/>
  <pageSetup paperSize="9" scale="95"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67392FDC-46F5-4B5F-9921-99B17BCC74AF}">
          <x14:formula1>
            <xm:f>選択肢!$B$3:$B$5</xm:f>
          </x14:formula1>
          <xm:sqref>I9</xm:sqref>
        </x14:dataValidation>
        <x14:dataValidation type="list" allowBlank="1" showInputMessage="1" showErrorMessage="1" xr:uid="{6959A8B7-C589-4A19-AA8D-01351020A0EA}">
          <x14:formula1>
            <xm:f>選択肢!$B$11:$B$13</xm:f>
          </x14:formula1>
          <xm:sqref>O9</xm:sqref>
        </x14:dataValidation>
        <x14:dataValidation type="list" allowBlank="1" showInputMessage="1" showErrorMessage="1" xr:uid="{9DA1F47C-567B-4746-8345-6A7F4D4E2335}">
          <x14:formula1>
            <xm:f>選択肢!$G$2:$G$19</xm:f>
          </x14:formula1>
          <xm:sqref>C26:D26 D27:D28</xm:sqref>
        </x14:dataValidation>
        <x14:dataValidation type="list" allowBlank="1" showInputMessage="1" showErrorMessage="1" xr:uid="{E0B2FE14-ED5E-4033-B5B6-44BC2CE235D6}">
          <x14:formula1>
            <xm:f>選択肢!$I$2:$I$18</xm:f>
          </x14:formula1>
          <xm:sqref>I26</xm:sqref>
        </x14:dataValidation>
        <x14:dataValidation type="list" allowBlank="1" showInputMessage="1" showErrorMessage="1" xr:uid="{2AE90C96-F96A-4BAF-9EE4-D48A9F9DEF12}">
          <x14:formula1>
            <xm:f>選択肢!$G$21:$G$24</xm:f>
          </x14:formula1>
          <xm:sqref>G21:H21 K21:L21 O21:P21</xm:sqref>
        </x14:dataValidation>
        <x14:dataValidation type="list" allowBlank="1" showInputMessage="1" showErrorMessage="1" xr:uid="{1FCD411B-79BB-4B96-8F91-3CABE70C10C8}">
          <x14:formula1>
            <xm:f>選択肢!$G$3:$G$19</xm:f>
          </x14:formula1>
          <xm:sqref>P26:P27 H26:H28 J26:J28 L26:L27 N26:N27</xm:sqref>
        </x14:dataValidation>
        <x14:dataValidation type="list" allowBlank="1" showInputMessage="1" showErrorMessage="1" xr:uid="{19075B72-F81E-4DAC-A0EB-E45DD115D6E9}">
          <x14:formula1>
            <xm:f>選択肢!$G$28:$G$30</xm:f>
          </x14:formula1>
          <xm:sqref>C35:F35</xm:sqref>
        </x14:dataValidation>
        <x14:dataValidation type="list" allowBlank="1" showInputMessage="1" showErrorMessage="1" xr:uid="{6A8E816D-E7F6-47AE-B6AC-BC90DD41D015}">
          <x14:formula1>
            <xm:f>選択肢!$H$28:$H$30</xm:f>
          </x14:formula1>
          <xm:sqref>I35:J35</xm:sqref>
        </x14:dataValidation>
        <x14:dataValidation type="list" allowBlank="1" showInputMessage="1" showErrorMessage="1" xr:uid="{A95726C1-CB97-4F84-A10E-8C30824D4397}">
          <x14:formula1>
            <xm:f>選択肢!$M$3:$M$23</xm:f>
          </x14:formula1>
          <xm:sqref>O3:P4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6081-3B14-419A-B414-3EDA2464B1F9}">
  <sheetPr>
    <tabColor rgb="FFE6FFCD"/>
  </sheetPr>
  <dimension ref="A1:O376"/>
  <sheetViews>
    <sheetView showGridLines="0" showZeros="0" view="pageBreakPreview" zoomScaleNormal="100" zoomScaleSheetLayoutView="100" workbookViewId="0">
      <selection activeCell="C5" sqref="C5:H5"/>
    </sheetView>
  </sheetViews>
  <sheetFormatPr defaultColWidth="9.125" defaultRowHeight="20.100000000000001" customHeight="1" x14ac:dyDescent="0.15"/>
  <cols>
    <col min="1" max="1" width="5" style="90" customWidth="1"/>
    <col min="2" max="7" width="13.875" style="90" customWidth="1"/>
    <col min="8" max="8" width="14.75" style="90" customWidth="1"/>
    <col min="9" max="9" width="2.25" style="90" customWidth="1"/>
    <col min="10" max="10" width="18.375" style="90" customWidth="1"/>
    <col min="11" max="16384" width="9.125" style="90"/>
  </cols>
  <sheetData>
    <row r="1" spans="1:10" ht="24.6" customHeight="1" x14ac:dyDescent="0.15">
      <c r="A1" s="108" t="s">
        <v>576</v>
      </c>
      <c r="B1" s="109"/>
      <c r="C1" s="109"/>
      <c r="D1" s="109"/>
      <c r="H1" s="110" t="s">
        <v>0</v>
      </c>
    </row>
    <row r="2" spans="1:10" ht="24.6" customHeight="1" x14ac:dyDescent="0.15">
      <c r="A2" s="91" t="str">
        <f>応募用紙1!A3</f>
        <v>令和8年度　第42回都市公園等コンクール　『②施工部門』</v>
      </c>
      <c r="H2" s="436">
        <f>応募用紙1!O3</f>
        <v>0</v>
      </c>
    </row>
    <row r="3" spans="1:10" ht="24.6" customHeight="1" x14ac:dyDescent="0.15">
      <c r="A3" s="111"/>
      <c r="B3" s="133" t="s">
        <v>142</v>
      </c>
      <c r="C3" s="437" t="str">
        <f>応募用紙1!C6</f>
        <v>(20字程度）</v>
      </c>
      <c r="D3" s="437"/>
      <c r="E3" s="437"/>
      <c r="F3" s="437"/>
      <c r="G3" s="438"/>
      <c r="H3" s="436"/>
    </row>
    <row r="4" spans="1:10" ht="18.600000000000001" customHeight="1" x14ac:dyDescent="0.15">
      <c r="A4" s="440" t="s">
        <v>428</v>
      </c>
      <c r="B4" s="99" t="s">
        <v>34</v>
      </c>
      <c r="C4" s="444"/>
      <c r="D4" s="444"/>
      <c r="E4" s="444"/>
      <c r="F4" s="444"/>
      <c r="G4" s="444"/>
      <c r="H4" s="444"/>
    </row>
    <row r="5" spans="1:10" ht="18.600000000000001" customHeight="1" thickBot="1" x14ac:dyDescent="0.2">
      <c r="A5" s="441"/>
      <c r="B5" s="101" t="s">
        <v>430</v>
      </c>
      <c r="C5" s="445"/>
      <c r="D5" s="445"/>
      <c r="E5" s="445"/>
      <c r="F5" s="445"/>
      <c r="G5" s="445"/>
      <c r="H5" s="445"/>
      <c r="J5" s="196"/>
    </row>
    <row r="6" spans="1:10" ht="18.600000000000001" customHeight="1" thickBot="1" x14ac:dyDescent="0.2">
      <c r="A6" s="442"/>
      <c r="B6" s="99" t="s">
        <v>34</v>
      </c>
      <c r="C6" s="446"/>
      <c r="D6" s="430"/>
      <c r="E6" s="430"/>
      <c r="F6" s="430"/>
      <c r="G6" s="100"/>
      <c r="H6" s="106"/>
    </row>
    <row r="7" spans="1:10" ht="18.600000000000001" customHeight="1" thickBot="1" x14ac:dyDescent="0.2">
      <c r="A7" s="442"/>
      <c r="B7" s="101" t="s">
        <v>39</v>
      </c>
      <c r="C7" s="447"/>
      <c r="D7" s="432"/>
      <c r="E7" s="432"/>
      <c r="F7" s="432"/>
      <c r="G7" s="92" t="s">
        <v>19</v>
      </c>
      <c r="H7" s="103"/>
    </row>
    <row r="8" spans="1:10" ht="18.600000000000001" customHeight="1" x14ac:dyDescent="0.15">
      <c r="A8" s="441"/>
      <c r="B8" s="96" t="s">
        <v>10</v>
      </c>
      <c r="C8" s="448" t="s">
        <v>41</v>
      </c>
      <c r="D8" s="449"/>
      <c r="E8" s="449"/>
      <c r="F8" s="449"/>
      <c r="G8" s="449"/>
      <c r="H8" s="450"/>
    </row>
    <row r="9" spans="1:10" ht="18.600000000000001" customHeight="1" x14ac:dyDescent="0.15">
      <c r="A9" s="441"/>
      <c r="B9" s="96"/>
      <c r="C9" s="451"/>
      <c r="D9" s="452"/>
      <c r="E9" s="452"/>
      <c r="F9" s="452"/>
      <c r="G9" s="452"/>
      <c r="H9" s="453"/>
    </row>
    <row r="10" spans="1:10" ht="18.600000000000001" customHeight="1" x14ac:dyDescent="0.15">
      <c r="A10" s="441"/>
      <c r="B10" s="113" t="s">
        <v>58</v>
      </c>
      <c r="C10" s="93" t="s">
        <v>21</v>
      </c>
      <c r="D10" s="439"/>
      <c r="E10" s="439"/>
      <c r="F10" s="439"/>
      <c r="G10" s="439"/>
      <c r="H10" s="435"/>
    </row>
    <row r="11" spans="1:10" ht="18.600000000000001" customHeight="1" x14ac:dyDescent="0.15">
      <c r="A11" s="441"/>
      <c r="B11" s="114" t="s">
        <v>59</v>
      </c>
      <c r="C11" s="95" t="s">
        <v>22</v>
      </c>
      <c r="D11" s="456" t="s">
        <v>41</v>
      </c>
      <c r="E11" s="457"/>
      <c r="F11" s="457"/>
      <c r="G11" s="457"/>
      <c r="H11" s="458"/>
    </row>
    <row r="12" spans="1:10" ht="18.600000000000001" customHeight="1" x14ac:dyDescent="0.15">
      <c r="A12" s="441"/>
      <c r="B12" s="115" t="s">
        <v>238</v>
      </c>
      <c r="C12" s="116"/>
      <c r="D12" s="451"/>
      <c r="E12" s="452"/>
      <c r="F12" s="452"/>
      <c r="G12" s="452"/>
      <c r="H12" s="453"/>
    </row>
    <row r="13" spans="1:10" ht="18.600000000000001" customHeight="1" x14ac:dyDescent="0.15">
      <c r="A13" s="441"/>
      <c r="B13" s="117"/>
      <c r="C13" s="99" t="s">
        <v>34</v>
      </c>
      <c r="D13" s="430"/>
      <c r="E13" s="430"/>
      <c r="F13" s="430"/>
      <c r="G13" s="430"/>
      <c r="H13" s="431"/>
    </row>
    <row r="14" spans="1:10" ht="18.600000000000001" customHeight="1" x14ac:dyDescent="0.15">
      <c r="A14" s="441"/>
      <c r="B14" s="117" t="s">
        <v>151</v>
      </c>
      <c r="C14" s="101" t="s">
        <v>23</v>
      </c>
      <c r="D14" s="432"/>
      <c r="E14" s="432"/>
      <c r="F14" s="432"/>
      <c r="G14" s="432"/>
      <c r="H14" s="433"/>
    </row>
    <row r="15" spans="1:10" ht="18.600000000000001" customHeight="1" x14ac:dyDescent="0.15">
      <c r="A15" s="441"/>
      <c r="B15" s="115"/>
      <c r="C15" s="93" t="s">
        <v>24</v>
      </c>
      <c r="D15" s="434"/>
      <c r="E15" s="435"/>
      <c r="F15" s="93" t="s">
        <v>25</v>
      </c>
      <c r="G15" s="434"/>
      <c r="H15" s="435"/>
    </row>
    <row r="16" spans="1:10" ht="18.600000000000001" customHeight="1" x14ac:dyDescent="0.15">
      <c r="A16" s="441"/>
      <c r="B16" s="118"/>
      <c r="C16" s="93" t="s">
        <v>26</v>
      </c>
      <c r="D16" s="454"/>
      <c r="E16" s="455"/>
      <c r="F16" s="93" t="s">
        <v>27</v>
      </c>
      <c r="G16" s="454"/>
      <c r="H16" s="455"/>
    </row>
    <row r="17" spans="1:15" ht="27.75" customHeight="1" x14ac:dyDescent="0.15">
      <c r="A17" s="443"/>
      <c r="B17" s="116" t="s">
        <v>546</v>
      </c>
      <c r="C17" s="434" t="s">
        <v>548</v>
      </c>
      <c r="D17" s="439"/>
      <c r="E17" s="439"/>
      <c r="F17" s="439"/>
      <c r="G17" s="439"/>
      <c r="H17" s="435"/>
    </row>
    <row r="18" spans="1:15" ht="20.100000000000001" customHeight="1" x14ac:dyDescent="0.15">
      <c r="B18" s="90" ph="1"/>
      <c r="F18" s="90" ph="1"/>
      <c r="K18" s="90" ph="1"/>
      <c r="O18" s="90" ph="1"/>
    </row>
    <row r="20" spans="1:15" ht="20.100000000000001" customHeight="1" x14ac:dyDescent="0.15">
      <c r="F20" s="90" ph="1"/>
      <c r="O20" s="90" ph="1"/>
    </row>
    <row r="22" spans="1:15" ht="20.100000000000001" customHeight="1" x14ac:dyDescent="0.15">
      <c r="B22" s="90" ph="1"/>
      <c r="K22" s="90" ph="1"/>
    </row>
    <row r="23" spans="1:15" ht="20.100000000000001" customHeight="1" x14ac:dyDescent="0.15">
      <c r="B23" s="90" ph="1"/>
      <c r="K23" s="90" ph="1"/>
    </row>
    <row r="26" spans="1:15" ht="20.100000000000001" customHeight="1" x14ac:dyDescent="0.15">
      <c r="B26" s="90" ph="1"/>
      <c r="F26" s="90" ph="1"/>
      <c r="K26" s="90" ph="1"/>
      <c r="O26" s="90" ph="1"/>
    </row>
    <row r="28" spans="1:15" ht="20.100000000000001" customHeight="1" x14ac:dyDescent="0.15">
      <c r="F28" s="90" ph="1"/>
      <c r="O28" s="90" ph="1"/>
    </row>
    <row r="30" spans="1:15" ht="20.100000000000001" customHeight="1" x14ac:dyDescent="0.15">
      <c r="B30" s="90" ph="1"/>
      <c r="K30" s="90" ph="1"/>
    </row>
    <row r="32" spans="1:15" ht="20.100000000000001" customHeight="1" x14ac:dyDescent="0.15">
      <c r="B32" s="90" ph="1"/>
      <c r="K32" s="90" ph="1"/>
    </row>
    <row r="34" spans="2:15" ht="20.100000000000001" customHeight="1" x14ac:dyDescent="0.15">
      <c r="B34" s="90" ph="1"/>
      <c r="K34" s="90" ph="1"/>
    </row>
    <row r="36" spans="2:15" ht="20.100000000000001" customHeight="1" x14ac:dyDescent="0.15">
      <c r="B36" s="90" ph="1"/>
      <c r="F36" s="90" ph="1"/>
      <c r="K36" s="90" ph="1"/>
      <c r="O36" s="90" ph="1"/>
    </row>
    <row r="38" spans="2:15" ht="20.100000000000001" customHeight="1" x14ac:dyDescent="0.15">
      <c r="F38" s="90" ph="1"/>
      <c r="O38" s="90" ph="1"/>
    </row>
    <row r="40" spans="2:15" ht="20.100000000000001" customHeight="1" x14ac:dyDescent="0.15">
      <c r="B40" s="90" ph="1"/>
      <c r="K40" s="90" ph="1"/>
    </row>
    <row r="41" spans="2:15" ht="20.100000000000001" customHeight="1" x14ac:dyDescent="0.15">
      <c r="B41" s="90" ph="1"/>
      <c r="K41" s="90" ph="1"/>
    </row>
    <row r="44" spans="2:15" ht="20.100000000000001" customHeight="1" x14ac:dyDescent="0.15">
      <c r="B44" s="90" ph="1"/>
      <c r="F44" s="90" ph="1"/>
      <c r="K44" s="90" ph="1"/>
      <c r="O44" s="90" ph="1"/>
    </row>
    <row r="46" spans="2:15" ht="20.100000000000001" customHeight="1" x14ac:dyDescent="0.15">
      <c r="F46" s="90" ph="1"/>
      <c r="O46" s="90" ph="1"/>
    </row>
    <row r="48" spans="2:15" ht="20.100000000000001" customHeight="1" x14ac:dyDescent="0.15">
      <c r="B48" s="90" ph="1"/>
      <c r="K48" s="90" ph="1"/>
    </row>
    <row r="50" spans="2:15" ht="20.100000000000001" customHeight="1" x14ac:dyDescent="0.15">
      <c r="B50" s="90" ph="1"/>
      <c r="K50" s="90" ph="1"/>
    </row>
    <row r="52" spans="2:15" ht="20.100000000000001" customHeight="1" x14ac:dyDescent="0.15">
      <c r="B52" s="90" ph="1"/>
      <c r="K52" s="90" ph="1"/>
    </row>
    <row r="54" spans="2:15" ht="20.100000000000001" customHeight="1" x14ac:dyDescent="0.15">
      <c r="F54" s="90" ph="1"/>
      <c r="O54" s="90" ph="1"/>
    </row>
    <row r="56" spans="2:15" ht="20.100000000000001" customHeight="1" x14ac:dyDescent="0.15">
      <c r="B56" s="90" ph="1"/>
      <c r="K56" s="90" ph="1"/>
    </row>
    <row r="57" spans="2:15" ht="20.100000000000001" customHeight="1" x14ac:dyDescent="0.15">
      <c r="B57" s="90" ph="1"/>
      <c r="K57" s="90" ph="1"/>
    </row>
    <row r="60" spans="2:15" ht="20.100000000000001" customHeight="1" x14ac:dyDescent="0.15">
      <c r="B60" s="90" ph="1"/>
      <c r="F60" s="90" ph="1"/>
      <c r="K60" s="90" ph="1"/>
      <c r="O60" s="90" ph="1"/>
    </row>
    <row r="62" spans="2:15" ht="20.100000000000001" customHeight="1" x14ac:dyDescent="0.15">
      <c r="B62" s="90" ph="1"/>
      <c r="K62" s="90" ph="1"/>
    </row>
    <row r="64" spans="2:15" ht="20.100000000000001" customHeight="1" x14ac:dyDescent="0.15">
      <c r="B64" s="90" ph="1"/>
      <c r="K64" s="90" ph="1"/>
    </row>
    <row r="66" spans="2:15" ht="20.100000000000001" customHeight="1" x14ac:dyDescent="0.15">
      <c r="B66" s="90" ph="1"/>
      <c r="K66" s="90" ph="1"/>
    </row>
    <row r="68" spans="2:15" ht="20.100000000000001" customHeight="1" x14ac:dyDescent="0.15">
      <c r="B68" s="90" ph="1"/>
      <c r="F68" s="90" ph="1"/>
      <c r="K68" s="90" ph="1"/>
      <c r="O68" s="90" ph="1"/>
    </row>
    <row r="70" spans="2:15" ht="20.100000000000001" customHeight="1" x14ac:dyDescent="0.15">
      <c r="B70" s="90" ph="1"/>
      <c r="K70" s="90" ph="1"/>
    </row>
    <row r="72" spans="2:15" ht="20.100000000000001" customHeight="1" x14ac:dyDescent="0.15">
      <c r="B72" s="90" ph="1"/>
      <c r="K72" s="90" ph="1"/>
    </row>
    <row r="74" spans="2:15" ht="20.100000000000001" customHeight="1" x14ac:dyDescent="0.15">
      <c r="B74" s="90" ph="1"/>
      <c r="K74" s="90" ph="1"/>
    </row>
    <row r="76" spans="2:15" ht="20.100000000000001" customHeight="1" x14ac:dyDescent="0.15">
      <c r="B76" s="90" ph="1"/>
      <c r="F76" s="90" ph="1"/>
      <c r="K76" s="90" ph="1"/>
      <c r="O76" s="90" ph="1"/>
    </row>
    <row r="78" spans="2:15" ht="20.100000000000001" customHeight="1" x14ac:dyDescent="0.15">
      <c r="B78" s="90" ph="1"/>
      <c r="K78" s="90" ph="1"/>
    </row>
    <row r="79" spans="2:15" ht="20.100000000000001" customHeight="1" x14ac:dyDescent="0.15">
      <c r="B79" s="90" ph="1"/>
      <c r="K79" s="90" ph="1"/>
    </row>
    <row r="80" spans="2:15" ht="20.100000000000001" customHeight="1" x14ac:dyDescent="0.15">
      <c r="B80" s="90" ph="1"/>
      <c r="K80" s="90" ph="1"/>
    </row>
    <row r="82" spans="2:15" ht="20.100000000000001" customHeight="1" x14ac:dyDescent="0.15">
      <c r="B82" s="90" ph="1"/>
      <c r="K82" s="90" ph="1"/>
    </row>
    <row r="84" spans="2:15" ht="20.100000000000001" customHeight="1" x14ac:dyDescent="0.15">
      <c r="B84" s="90" ph="1"/>
      <c r="F84" s="90" ph="1"/>
      <c r="K84" s="90" ph="1"/>
      <c r="O84" s="90" ph="1"/>
    </row>
    <row r="86" spans="2:15" ht="20.100000000000001" customHeight="1" x14ac:dyDescent="0.15">
      <c r="B86" s="90" ph="1"/>
      <c r="K86" s="90" ph="1"/>
    </row>
    <row r="87" spans="2:15" ht="20.100000000000001" customHeight="1" x14ac:dyDescent="0.15">
      <c r="B87" s="90" ph="1"/>
      <c r="K87" s="90" ph="1"/>
    </row>
    <row r="88" spans="2:15" ht="20.100000000000001" customHeight="1" x14ac:dyDescent="0.15">
      <c r="B88" s="90" ph="1"/>
      <c r="K88" s="90" ph="1"/>
    </row>
    <row r="90" spans="2:15" ht="20.100000000000001" customHeight="1" x14ac:dyDescent="0.15">
      <c r="B90" s="90" ph="1"/>
      <c r="K90" s="90" ph="1"/>
    </row>
    <row r="92" spans="2:15" ht="20.100000000000001" customHeight="1" x14ac:dyDescent="0.15">
      <c r="B92" s="90" ph="1"/>
      <c r="F92" s="90" ph="1"/>
      <c r="K92" s="90" ph="1"/>
      <c r="O92" s="90" ph="1"/>
    </row>
    <row r="94" spans="2:15" ht="20.100000000000001" customHeight="1" x14ac:dyDescent="0.15">
      <c r="B94" s="90" ph="1"/>
      <c r="K94" s="90" ph="1"/>
    </row>
    <row r="95" spans="2:15" ht="20.100000000000001" customHeight="1" x14ac:dyDescent="0.15">
      <c r="B95" s="90" ph="1"/>
      <c r="K95" s="90" ph="1"/>
    </row>
    <row r="96" spans="2:15" ht="20.100000000000001" customHeight="1" x14ac:dyDescent="0.15">
      <c r="B96" s="90" ph="1"/>
      <c r="K96" s="90" ph="1"/>
    </row>
    <row r="98" spans="2:15" ht="20.100000000000001" customHeight="1" x14ac:dyDescent="0.15">
      <c r="B98" s="90" ph="1"/>
      <c r="K98" s="90" ph="1"/>
    </row>
    <row r="100" spans="2:15" ht="20.100000000000001" customHeight="1" x14ac:dyDescent="0.15">
      <c r="B100" s="90" ph="1"/>
      <c r="F100" s="90" ph="1"/>
      <c r="K100" s="90" ph="1"/>
      <c r="O100" s="90" ph="1"/>
    </row>
    <row r="102" spans="2:15" ht="20.100000000000001" customHeight="1" x14ac:dyDescent="0.15">
      <c r="B102" s="90" ph="1"/>
      <c r="K102" s="90" ph="1"/>
    </row>
    <row r="103" spans="2:15" ht="20.100000000000001" customHeight="1" x14ac:dyDescent="0.15">
      <c r="B103" s="90" ph="1"/>
      <c r="K103" s="90" ph="1"/>
    </row>
    <row r="104" spans="2:15" ht="20.100000000000001" customHeight="1" x14ac:dyDescent="0.15">
      <c r="B104" s="90" ph="1"/>
      <c r="K104" s="90" ph="1"/>
    </row>
    <row r="106" spans="2:15" ht="20.100000000000001" customHeight="1" x14ac:dyDescent="0.15">
      <c r="B106" s="90" ph="1"/>
      <c r="K106" s="90" ph="1"/>
    </row>
    <row r="107" spans="2:15" ht="20.100000000000001" customHeight="1" x14ac:dyDescent="0.15">
      <c r="B107" s="90" ph="1"/>
      <c r="K107" s="90" ph="1"/>
    </row>
    <row r="108" spans="2:15" ht="20.100000000000001" customHeight="1" x14ac:dyDescent="0.15">
      <c r="B108" s="90" ph="1"/>
      <c r="K108" s="90" ph="1"/>
    </row>
    <row r="110" spans="2:15" ht="20.100000000000001" customHeight="1" x14ac:dyDescent="0.15">
      <c r="B110" s="90" ph="1"/>
      <c r="F110" s="90" ph="1"/>
      <c r="K110" s="90" ph="1"/>
      <c r="O110" s="90" ph="1"/>
    </row>
    <row r="112" spans="2:15" ht="20.100000000000001" customHeight="1" x14ac:dyDescent="0.15">
      <c r="B112" s="90" ph="1"/>
      <c r="K112" s="90" ph="1"/>
    </row>
    <row r="113" spans="2:15" ht="20.100000000000001" customHeight="1" x14ac:dyDescent="0.15">
      <c r="B113" s="90" ph="1"/>
      <c r="K113" s="90" ph="1"/>
    </row>
    <row r="114" spans="2:15" ht="20.100000000000001" customHeight="1" x14ac:dyDescent="0.15">
      <c r="B114" s="90" ph="1"/>
      <c r="K114" s="90" ph="1"/>
    </row>
    <row r="116" spans="2:15" ht="20.100000000000001" customHeight="1" x14ac:dyDescent="0.15">
      <c r="B116" s="90" ph="1"/>
      <c r="K116" s="90" ph="1"/>
    </row>
    <row r="118" spans="2:15" ht="20.100000000000001" customHeight="1" x14ac:dyDescent="0.15">
      <c r="B118" s="90" ph="1"/>
      <c r="K118" s="90" ph="1"/>
    </row>
    <row r="119" spans="2:15" ht="20.100000000000001" customHeight="1" x14ac:dyDescent="0.15">
      <c r="B119" s="90" ph="1"/>
      <c r="K119" s="90" ph="1"/>
    </row>
    <row r="120" spans="2:15" ht="20.100000000000001" customHeight="1" x14ac:dyDescent="0.15">
      <c r="B120" s="90" ph="1"/>
      <c r="K120" s="90" ph="1"/>
    </row>
    <row r="122" spans="2:15" ht="20.100000000000001" customHeight="1" x14ac:dyDescent="0.15">
      <c r="B122" s="90" ph="1"/>
      <c r="F122" s="90" ph="1"/>
      <c r="K122" s="90" ph="1"/>
      <c r="O122" s="90" ph="1"/>
    </row>
    <row r="124" spans="2:15" ht="20.100000000000001" customHeight="1" x14ac:dyDescent="0.15">
      <c r="B124" s="90" ph="1"/>
      <c r="K124" s="90" ph="1"/>
    </row>
    <row r="125" spans="2:15" ht="20.100000000000001" customHeight="1" x14ac:dyDescent="0.15">
      <c r="B125" s="90" ph="1"/>
      <c r="K125" s="90" ph="1"/>
    </row>
    <row r="126" spans="2:15" ht="20.100000000000001" customHeight="1" x14ac:dyDescent="0.15">
      <c r="B126" s="90" ph="1"/>
      <c r="K126" s="90" ph="1"/>
    </row>
    <row r="128" spans="2:15" ht="20.100000000000001" customHeight="1" x14ac:dyDescent="0.15">
      <c r="B128" s="90" ph="1"/>
      <c r="K128" s="90" ph="1"/>
    </row>
    <row r="130" spans="2:15" ht="20.100000000000001" customHeight="1" x14ac:dyDescent="0.15">
      <c r="B130" s="90" ph="1"/>
      <c r="K130" s="90" ph="1"/>
    </row>
    <row r="131" spans="2:15" ht="20.100000000000001" customHeight="1" x14ac:dyDescent="0.15">
      <c r="B131" s="90" ph="1"/>
      <c r="K131" s="90" ph="1"/>
    </row>
    <row r="133" spans="2:15" ht="20.100000000000001" customHeight="1" x14ac:dyDescent="0.15">
      <c r="B133" s="90" ph="1"/>
      <c r="K133" s="90" ph="1"/>
    </row>
    <row r="134" spans="2:15" ht="20.100000000000001" customHeight="1" x14ac:dyDescent="0.15">
      <c r="B134" s="90" ph="1"/>
      <c r="K134" s="90" ph="1"/>
    </row>
    <row r="136" spans="2:15" ht="20.100000000000001" customHeight="1" x14ac:dyDescent="0.15">
      <c r="B136" s="90" ph="1"/>
      <c r="K136" s="90" ph="1"/>
    </row>
    <row r="137" spans="2:15" ht="20.100000000000001" customHeight="1" x14ac:dyDescent="0.15">
      <c r="B137" s="90" ph="1"/>
      <c r="K137" s="90" ph="1"/>
    </row>
    <row r="138" spans="2:15" ht="20.100000000000001" customHeight="1" x14ac:dyDescent="0.15">
      <c r="B138" s="90" ph="1"/>
      <c r="K138" s="90" ph="1"/>
    </row>
    <row r="140" spans="2:15" ht="20.100000000000001" customHeight="1" x14ac:dyDescent="0.15">
      <c r="B140" s="90" ph="1"/>
      <c r="F140" s="90" ph="1"/>
      <c r="K140" s="90" ph="1"/>
      <c r="O140" s="90" ph="1"/>
    </row>
    <row r="142" spans="2:15" ht="20.100000000000001" customHeight="1" x14ac:dyDescent="0.15">
      <c r="B142" s="90" ph="1"/>
      <c r="K142" s="90" ph="1"/>
    </row>
    <row r="143" spans="2:15" ht="20.100000000000001" customHeight="1" x14ac:dyDescent="0.15">
      <c r="B143" s="90" ph="1"/>
      <c r="K143" s="90" ph="1"/>
    </row>
    <row r="144" spans="2:15" ht="20.100000000000001" customHeight="1" x14ac:dyDescent="0.15">
      <c r="B144" s="90" ph="1"/>
      <c r="K144" s="90" ph="1"/>
    </row>
    <row r="146" spans="2:15" ht="20.100000000000001" customHeight="1" x14ac:dyDescent="0.15">
      <c r="B146" s="90" ph="1"/>
      <c r="K146" s="90" ph="1"/>
    </row>
    <row r="148" spans="2:15" ht="20.100000000000001" customHeight="1" x14ac:dyDescent="0.15">
      <c r="B148" s="90" ph="1"/>
      <c r="K148" s="90" ph="1"/>
    </row>
    <row r="149" spans="2:15" ht="20.100000000000001" customHeight="1" x14ac:dyDescent="0.15">
      <c r="B149" s="90" ph="1"/>
      <c r="K149" s="90" ph="1"/>
    </row>
    <row r="151" spans="2:15" ht="20.100000000000001" customHeight="1" x14ac:dyDescent="0.15">
      <c r="B151" s="90" ph="1"/>
      <c r="K151" s="90" ph="1"/>
    </row>
    <row r="152" spans="2:15" ht="20.100000000000001" customHeight="1" x14ac:dyDescent="0.15">
      <c r="B152" s="90" ph="1"/>
      <c r="K152" s="90" ph="1"/>
    </row>
    <row r="153" spans="2:15" ht="20.100000000000001" customHeight="1" x14ac:dyDescent="0.15">
      <c r="B153" s="90" ph="1"/>
      <c r="K153" s="90" ph="1"/>
    </row>
    <row r="155" spans="2:15" ht="20.100000000000001" customHeight="1" x14ac:dyDescent="0.15">
      <c r="B155" s="90" ph="1"/>
      <c r="F155" s="90" ph="1"/>
      <c r="K155" s="90" ph="1"/>
      <c r="O155" s="90" ph="1"/>
    </row>
    <row r="157" spans="2:15" ht="20.100000000000001" customHeight="1" x14ac:dyDescent="0.15">
      <c r="B157" s="90" ph="1"/>
      <c r="K157" s="90" ph="1"/>
    </row>
    <row r="158" spans="2:15" ht="20.100000000000001" customHeight="1" x14ac:dyDescent="0.15">
      <c r="B158" s="90" ph="1"/>
      <c r="K158" s="90" ph="1"/>
    </row>
    <row r="159" spans="2:15" ht="20.100000000000001" customHeight="1" x14ac:dyDescent="0.15">
      <c r="B159" s="90" ph="1"/>
      <c r="K159" s="90" ph="1"/>
    </row>
    <row r="161" spans="2:15" ht="20.100000000000001" customHeight="1" x14ac:dyDescent="0.15">
      <c r="B161" s="90" ph="1"/>
      <c r="K161" s="90" ph="1"/>
    </row>
    <row r="163" spans="2:15" ht="20.100000000000001" customHeight="1" x14ac:dyDescent="0.15">
      <c r="B163" s="90" ph="1"/>
      <c r="K163" s="90" ph="1"/>
    </row>
    <row r="164" spans="2:15" ht="20.100000000000001" customHeight="1" x14ac:dyDescent="0.15">
      <c r="B164" s="90" ph="1"/>
      <c r="K164" s="90" ph="1"/>
    </row>
    <row r="165" spans="2:15" ht="20.100000000000001" customHeight="1" x14ac:dyDescent="0.15">
      <c r="B165" s="90" ph="1"/>
      <c r="K165" s="90" ph="1"/>
    </row>
    <row r="166" spans="2:15" ht="20.100000000000001" customHeight="1" x14ac:dyDescent="0.15">
      <c r="B166" s="90" ph="1"/>
      <c r="K166" s="90" ph="1"/>
    </row>
    <row r="167" spans="2:15" ht="20.100000000000001" customHeight="1" x14ac:dyDescent="0.15">
      <c r="B167" s="90" ph="1"/>
      <c r="K167" s="90" ph="1"/>
    </row>
    <row r="168" spans="2:15" ht="20.100000000000001" customHeight="1" x14ac:dyDescent="0.15">
      <c r="B168" s="90" ph="1"/>
      <c r="K168" s="90" ph="1"/>
    </row>
    <row r="170" spans="2:15" ht="20.100000000000001" customHeight="1" x14ac:dyDescent="0.15">
      <c r="B170" s="90" ph="1"/>
      <c r="K170" s="90" ph="1"/>
    </row>
    <row r="172" spans="2:15" ht="20.100000000000001" customHeight="1" x14ac:dyDescent="0.15">
      <c r="B172" s="90" ph="1"/>
      <c r="K172" s="90" ph="1"/>
    </row>
    <row r="173" spans="2:15" ht="20.100000000000001" customHeight="1" x14ac:dyDescent="0.15">
      <c r="B173" s="90" ph="1"/>
      <c r="K173" s="90" ph="1"/>
    </row>
    <row r="174" spans="2:15" ht="20.100000000000001" customHeight="1" x14ac:dyDescent="0.15">
      <c r="B174" s="90" ph="1"/>
      <c r="K174" s="90" ph="1"/>
    </row>
    <row r="176" spans="2:15" ht="20.100000000000001" customHeight="1" x14ac:dyDescent="0.15">
      <c r="K176" s="90" ph="1"/>
      <c r="O176" s="90" ph="1"/>
    </row>
    <row r="178" spans="11:11" ht="20.100000000000001" customHeight="1" x14ac:dyDescent="0.15">
      <c r="K178" s="90" ph="1"/>
    </row>
    <row r="180" spans="11:11" ht="20.100000000000001" customHeight="1" x14ac:dyDescent="0.15">
      <c r="K180" s="90" ph="1"/>
    </row>
    <row r="182" spans="11:11" ht="20.100000000000001" customHeight="1" x14ac:dyDescent="0.15">
      <c r="K182" s="90" ph="1"/>
    </row>
    <row r="204" spans="11:11" ht="20.100000000000001" customHeight="1" x14ac:dyDescent="0.15">
      <c r="K204" s="90" ph="1"/>
    </row>
    <row r="205" spans="11:11" ht="20.100000000000001" customHeight="1" x14ac:dyDescent="0.15">
      <c r="K205" s="90" ph="1"/>
    </row>
    <row r="206" spans="11:11" ht="20.100000000000001" customHeight="1" x14ac:dyDescent="0.15">
      <c r="K206" s="90" ph="1"/>
    </row>
    <row r="207" spans="11:11" ht="20.100000000000001" customHeight="1" x14ac:dyDescent="0.15">
      <c r="K207" s="90" ph="1"/>
    </row>
    <row r="210" spans="2:15" ht="20.100000000000001" customHeight="1" x14ac:dyDescent="0.15">
      <c r="K210" s="90" ph="1"/>
      <c r="O210" s="90" ph="1"/>
    </row>
    <row r="212" spans="2:15" ht="20.100000000000001" customHeight="1" x14ac:dyDescent="0.15">
      <c r="O212" s="90" ph="1"/>
    </row>
    <row r="214" spans="2:15" ht="20.100000000000001" customHeight="1" x14ac:dyDescent="0.15">
      <c r="K214" s="90" ph="1"/>
    </row>
    <row r="216" spans="2:15" ht="20.100000000000001" customHeight="1" x14ac:dyDescent="0.15">
      <c r="K216" s="90" ph="1"/>
    </row>
    <row r="218" spans="2:15" ht="20.100000000000001" customHeight="1" x14ac:dyDescent="0.15">
      <c r="B218" s="90" ph="1"/>
      <c r="F218" s="90" ph="1"/>
      <c r="K218" s="90" ph="1"/>
      <c r="O218" s="90" ph="1"/>
    </row>
    <row r="220" spans="2:15" ht="20.100000000000001" customHeight="1" x14ac:dyDescent="0.15">
      <c r="F220" s="90" ph="1"/>
      <c r="O220" s="90" ph="1"/>
    </row>
    <row r="222" spans="2:15" ht="20.100000000000001" customHeight="1" x14ac:dyDescent="0.15">
      <c r="B222" s="90" ph="1"/>
      <c r="K222" s="90" ph="1"/>
    </row>
    <row r="223" spans="2:15" ht="20.100000000000001" customHeight="1" x14ac:dyDescent="0.15">
      <c r="B223" s="90" ph="1"/>
      <c r="K223" s="90" ph="1"/>
    </row>
    <row r="226" spans="2:15" ht="20.100000000000001" customHeight="1" x14ac:dyDescent="0.15">
      <c r="B226" s="90" ph="1"/>
      <c r="F226" s="90" ph="1"/>
      <c r="K226" s="90" ph="1"/>
      <c r="O226" s="90" ph="1"/>
    </row>
    <row r="228" spans="2:15" ht="20.100000000000001" customHeight="1" x14ac:dyDescent="0.15">
      <c r="F228" s="90" ph="1"/>
      <c r="O228" s="90" ph="1"/>
    </row>
    <row r="230" spans="2:15" ht="20.100000000000001" customHeight="1" x14ac:dyDescent="0.15">
      <c r="B230" s="90" ph="1"/>
      <c r="K230" s="90" ph="1"/>
    </row>
    <row r="232" spans="2:15" ht="20.100000000000001" customHeight="1" x14ac:dyDescent="0.15">
      <c r="B232" s="90" ph="1"/>
      <c r="K232" s="90" ph="1"/>
    </row>
    <row r="234" spans="2:15" ht="20.100000000000001" customHeight="1" x14ac:dyDescent="0.15">
      <c r="B234" s="90" ph="1"/>
      <c r="K234" s="90" ph="1"/>
    </row>
    <row r="236" spans="2:15" ht="20.100000000000001" customHeight="1" x14ac:dyDescent="0.15">
      <c r="B236" s="90" ph="1"/>
      <c r="F236" s="90" ph="1"/>
      <c r="K236" s="90" ph="1"/>
      <c r="O236" s="90" ph="1"/>
    </row>
    <row r="238" spans="2:15" ht="20.100000000000001" customHeight="1" x14ac:dyDescent="0.15">
      <c r="F238" s="90" ph="1"/>
      <c r="O238" s="90" ph="1"/>
    </row>
    <row r="240" spans="2:15" ht="20.100000000000001" customHeight="1" x14ac:dyDescent="0.15">
      <c r="B240" s="90" ph="1"/>
      <c r="K240" s="90" ph="1"/>
    </row>
    <row r="241" spans="2:15" ht="20.100000000000001" customHeight="1" x14ac:dyDescent="0.15">
      <c r="B241" s="90" ph="1"/>
      <c r="K241" s="90" ph="1"/>
    </row>
    <row r="244" spans="2:15" ht="20.100000000000001" customHeight="1" x14ac:dyDescent="0.15">
      <c r="B244" s="90" ph="1"/>
      <c r="F244" s="90" ph="1"/>
      <c r="K244" s="90" ph="1"/>
      <c r="O244" s="90" ph="1"/>
    </row>
    <row r="246" spans="2:15" ht="20.100000000000001" customHeight="1" x14ac:dyDescent="0.15">
      <c r="F246" s="90" ph="1"/>
      <c r="O246" s="90" ph="1"/>
    </row>
    <row r="248" spans="2:15" ht="20.100000000000001" customHeight="1" x14ac:dyDescent="0.15">
      <c r="B248" s="90" ph="1"/>
      <c r="K248" s="90" ph="1"/>
    </row>
    <row r="250" spans="2:15" ht="20.100000000000001" customHeight="1" x14ac:dyDescent="0.15">
      <c r="B250" s="90" ph="1"/>
      <c r="K250" s="90" ph="1"/>
    </row>
    <row r="252" spans="2:15" ht="20.100000000000001" customHeight="1" x14ac:dyDescent="0.15">
      <c r="B252" s="90" ph="1"/>
      <c r="K252" s="90" ph="1"/>
    </row>
    <row r="254" spans="2:15" ht="20.100000000000001" customHeight="1" x14ac:dyDescent="0.15">
      <c r="F254" s="90" ph="1"/>
      <c r="O254" s="90" ph="1"/>
    </row>
    <row r="256" spans="2:15" ht="20.100000000000001" customHeight="1" x14ac:dyDescent="0.15">
      <c r="B256" s="90" ph="1"/>
      <c r="K256" s="90" ph="1"/>
    </row>
    <row r="257" spans="2:15" ht="20.100000000000001" customHeight="1" x14ac:dyDescent="0.15">
      <c r="B257" s="90" ph="1"/>
      <c r="K257" s="90" ph="1"/>
    </row>
    <row r="260" spans="2:15" ht="20.100000000000001" customHeight="1" x14ac:dyDescent="0.15">
      <c r="B260" s="90" ph="1"/>
      <c r="F260" s="90" ph="1"/>
      <c r="K260" s="90" ph="1"/>
      <c r="O260" s="90" ph="1"/>
    </row>
    <row r="262" spans="2:15" ht="20.100000000000001" customHeight="1" x14ac:dyDescent="0.15">
      <c r="B262" s="90" ph="1"/>
      <c r="K262" s="90" ph="1"/>
    </row>
    <row r="264" spans="2:15" ht="20.100000000000001" customHeight="1" x14ac:dyDescent="0.15">
      <c r="B264" s="90" ph="1"/>
      <c r="K264" s="90" ph="1"/>
    </row>
    <row r="266" spans="2:15" ht="20.100000000000001" customHeight="1" x14ac:dyDescent="0.15">
      <c r="B266" s="90" ph="1"/>
      <c r="K266" s="90" ph="1"/>
    </row>
    <row r="268" spans="2:15" ht="20.100000000000001" customHeight="1" x14ac:dyDescent="0.15">
      <c r="B268" s="90" ph="1"/>
      <c r="F268" s="90" ph="1"/>
      <c r="K268" s="90" ph="1"/>
      <c r="O268" s="90" ph="1"/>
    </row>
    <row r="270" spans="2:15" ht="20.100000000000001" customHeight="1" x14ac:dyDescent="0.15">
      <c r="B270" s="90" ph="1"/>
      <c r="K270" s="90" ph="1"/>
    </row>
    <row r="272" spans="2:15" ht="20.100000000000001" customHeight="1" x14ac:dyDescent="0.15">
      <c r="B272" s="90" ph="1"/>
      <c r="K272" s="90" ph="1"/>
    </row>
    <row r="274" spans="2:15" ht="20.100000000000001" customHeight="1" x14ac:dyDescent="0.15">
      <c r="B274" s="90" ph="1"/>
      <c r="K274" s="90" ph="1"/>
    </row>
    <row r="276" spans="2:15" ht="20.100000000000001" customHeight="1" x14ac:dyDescent="0.15">
      <c r="B276" s="90" ph="1"/>
      <c r="F276" s="90" ph="1"/>
      <c r="K276" s="90" ph="1"/>
      <c r="O276" s="90" ph="1"/>
    </row>
    <row r="278" spans="2:15" ht="20.100000000000001" customHeight="1" x14ac:dyDescent="0.15">
      <c r="B278" s="90" ph="1"/>
      <c r="K278" s="90" ph="1"/>
    </row>
    <row r="279" spans="2:15" ht="20.100000000000001" customHeight="1" x14ac:dyDescent="0.15">
      <c r="B279" s="90" ph="1"/>
      <c r="K279" s="90" ph="1"/>
    </row>
    <row r="280" spans="2:15" ht="20.100000000000001" customHeight="1" x14ac:dyDescent="0.15">
      <c r="B280" s="90" ph="1"/>
      <c r="K280" s="90" ph="1"/>
    </row>
    <row r="282" spans="2:15" ht="20.100000000000001" customHeight="1" x14ac:dyDescent="0.15">
      <c r="B282" s="90" ph="1"/>
      <c r="K282" s="90" ph="1"/>
    </row>
    <row r="284" spans="2:15" ht="20.100000000000001" customHeight="1" x14ac:dyDescent="0.15">
      <c r="B284" s="90" ph="1"/>
      <c r="F284" s="90" ph="1"/>
      <c r="K284" s="90" ph="1"/>
      <c r="O284" s="90" ph="1"/>
    </row>
    <row r="286" spans="2:15" ht="20.100000000000001" customHeight="1" x14ac:dyDescent="0.15">
      <c r="B286" s="90" ph="1"/>
      <c r="K286" s="90" ph="1"/>
    </row>
    <row r="287" spans="2:15" ht="20.100000000000001" customHeight="1" x14ac:dyDescent="0.15">
      <c r="B287" s="90" ph="1"/>
      <c r="K287" s="90" ph="1"/>
    </row>
    <row r="288" spans="2:15" ht="20.100000000000001" customHeight="1" x14ac:dyDescent="0.15">
      <c r="B288" s="90" ph="1"/>
      <c r="K288" s="90" ph="1"/>
    </row>
    <row r="290" spans="2:15" ht="20.100000000000001" customHeight="1" x14ac:dyDescent="0.15">
      <c r="B290" s="90" ph="1"/>
      <c r="K290" s="90" ph="1"/>
    </row>
    <row r="292" spans="2:15" ht="20.100000000000001" customHeight="1" x14ac:dyDescent="0.15">
      <c r="B292" s="90" ph="1"/>
      <c r="F292" s="90" ph="1"/>
      <c r="K292" s="90" ph="1"/>
      <c r="O292" s="90" ph="1"/>
    </row>
    <row r="294" spans="2:15" ht="20.100000000000001" customHeight="1" x14ac:dyDescent="0.15">
      <c r="B294" s="90" ph="1"/>
      <c r="K294" s="90" ph="1"/>
    </row>
    <row r="295" spans="2:15" ht="20.100000000000001" customHeight="1" x14ac:dyDescent="0.15">
      <c r="B295" s="90" ph="1"/>
      <c r="K295" s="90" ph="1"/>
    </row>
    <row r="296" spans="2:15" ht="20.100000000000001" customHeight="1" x14ac:dyDescent="0.15">
      <c r="B296" s="90" ph="1"/>
      <c r="K296" s="90" ph="1"/>
    </row>
    <row r="298" spans="2:15" ht="20.100000000000001" customHeight="1" x14ac:dyDescent="0.15">
      <c r="B298" s="90" ph="1"/>
      <c r="K298" s="90" ph="1"/>
    </row>
    <row r="300" spans="2:15" ht="20.100000000000001" customHeight="1" x14ac:dyDescent="0.15">
      <c r="B300" s="90" ph="1"/>
      <c r="F300" s="90" ph="1"/>
      <c r="K300" s="90" ph="1"/>
      <c r="O300" s="90" ph="1"/>
    </row>
    <row r="302" spans="2:15" ht="20.100000000000001" customHeight="1" x14ac:dyDescent="0.15">
      <c r="B302" s="90" ph="1"/>
      <c r="K302" s="90" ph="1"/>
    </row>
    <row r="303" spans="2:15" ht="20.100000000000001" customHeight="1" x14ac:dyDescent="0.15">
      <c r="B303" s="90" ph="1"/>
      <c r="K303" s="90" ph="1"/>
    </row>
    <row r="304" spans="2:15" ht="20.100000000000001" customHeight="1" x14ac:dyDescent="0.15">
      <c r="B304" s="90" ph="1"/>
      <c r="K304" s="90" ph="1"/>
    </row>
    <row r="306" spans="2:15" ht="20.100000000000001" customHeight="1" x14ac:dyDescent="0.15">
      <c r="B306" s="90" ph="1"/>
      <c r="K306" s="90" ph="1"/>
    </row>
    <row r="307" spans="2:15" ht="20.100000000000001" customHeight="1" x14ac:dyDescent="0.15">
      <c r="B307" s="90" ph="1"/>
      <c r="K307" s="90" ph="1"/>
    </row>
    <row r="308" spans="2:15" ht="20.100000000000001" customHeight="1" x14ac:dyDescent="0.15">
      <c r="B308" s="90" ph="1"/>
      <c r="K308" s="90" ph="1"/>
    </row>
    <row r="310" spans="2:15" ht="20.100000000000001" customHeight="1" x14ac:dyDescent="0.15">
      <c r="B310" s="90" ph="1"/>
      <c r="F310" s="90" ph="1"/>
      <c r="K310" s="90" ph="1"/>
      <c r="O310" s="90" ph="1"/>
    </row>
    <row r="312" spans="2:15" ht="20.100000000000001" customHeight="1" x14ac:dyDescent="0.15">
      <c r="B312" s="90" ph="1"/>
      <c r="K312" s="90" ph="1"/>
    </row>
    <row r="313" spans="2:15" ht="20.100000000000001" customHeight="1" x14ac:dyDescent="0.15">
      <c r="B313" s="90" ph="1"/>
      <c r="K313" s="90" ph="1"/>
    </row>
    <row r="314" spans="2:15" ht="20.100000000000001" customHeight="1" x14ac:dyDescent="0.15">
      <c r="B314" s="90" ph="1"/>
      <c r="K314" s="90" ph="1"/>
    </row>
    <row r="316" spans="2:15" ht="20.100000000000001" customHeight="1" x14ac:dyDescent="0.15">
      <c r="B316" s="90" ph="1"/>
      <c r="K316" s="90" ph="1"/>
    </row>
    <row r="318" spans="2:15" ht="20.100000000000001" customHeight="1" x14ac:dyDescent="0.15">
      <c r="B318" s="90" ph="1"/>
      <c r="K318" s="90" ph="1"/>
    </row>
    <row r="319" spans="2:15" ht="20.100000000000001" customHeight="1" x14ac:dyDescent="0.15">
      <c r="B319" s="90" ph="1"/>
      <c r="K319" s="90" ph="1"/>
    </row>
    <row r="320" spans="2:15" ht="20.100000000000001" customHeight="1" x14ac:dyDescent="0.15">
      <c r="B320" s="90" ph="1"/>
      <c r="K320" s="90" ph="1"/>
    </row>
    <row r="322" spans="2:15" ht="20.100000000000001" customHeight="1" x14ac:dyDescent="0.15">
      <c r="B322" s="90" ph="1"/>
      <c r="F322" s="90" ph="1"/>
      <c r="K322" s="90" ph="1"/>
      <c r="O322" s="90" ph="1"/>
    </row>
    <row r="324" spans="2:15" ht="20.100000000000001" customHeight="1" x14ac:dyDescent="0.15">
      <c r="B324" s="90" ph="1"/>
      <c r="K324" s="90" ph="1"/>
    </row>
    <row r="325" spans="2:15" ht="20.100000000000001" customHeight="1" x14ac:dyDescent="0.15">
      <c r="B325" s="90" ph="1"/>
      <c r="K325" s="90" ph="1"/>
    </row>
    <row r="326" spans="2:15" ht="20.100000000000001" customHeight="1" x14ac:dyDescent="0.15">
      <c r="B326" s="90" ph="1"/>
      <c r="K326" s="90" ph="1"/>
    </row>
    <row r="328" spans="2:15" ht="20.100000000000001" customHeight="1" x14ac:dyDescent="0.15">
      <c r="B328" s="90" ph="1"/>
      <c r="K328" s="90" ph="1"/>
    </row>
    <row r="330" spans="2:15" ht="20.100000000000001" customHeight="1" x14ac:dyDescent="0.15">
      <c r="B330" s="90" ph="1"/>
      <c r="K330" s="90" ph="1"/>
    </row>
    <row r="331" spans="2:15" ht="20.100000000000001" customHeight="1" x14ac:dyDescent="0.15">
      <c r="B331" s="90" ph="1"/>
      <c r="K331" s="90" ph="1"/>
    </row>
    <row r="333" spans="2:15" ht="20.100000000000001" customHeight="1" x14ac:dyDescent="0.15">
      <c r="B333" s="90" ph="1"/>
      <c r="K333" s="90" ph="1"/>
    </row>
    <row r="334" spans="2:15" ht="20.100000000000001" customHeight="1" x14ac:dyDescent="0.15">
      <c r="B334" s="90" ph="1"/>
      <c r="K334" s="90" ph="1"/>
    </row>
    <row r="336" spans="2:15" ht="20.100000000000001" customHeight="1" x14ac:dyDescent="0.15">
      <c r="B336" s="90" ph="1"/>
      <c r="K336" s="90" ph="1"/>
    </row>
    <row r="337" spans="2:15" ht="20.100000000000001" customHeight="1" x14ac:dyDescent="0.15">
      <c r="B337" s="90" ph="1"/>
      <c r="K337" s="90" ph="1"/>
    </row>
    <row r="338" spans="2:15" ht="20.100000000000001" customHeight="1" x14ac:dyDescent="0.15">
      <c r="B338" s="90" ph="1"/>
      <c r="K338" s="90" ph="1"/>
    </row>
    <row r="340" spans="2:15" ht="20.100000000000001" customHeight="1" x14ac:dyDescent="0.15">
      <c r="B340" s="90" ph="1"/>
      <c r="F340" s="90" ph="1"/>
      <c r="K340" s="90" ph="1"/>
      <c r="O340" s="90" ph="1"/>
    </row>
    <row r="342" spans="2:15" ht="20.100000000000001" customHeight="1" x14ac:dyDescent="0.15">
      <c r="B342" s="90" ph="1"/>
      <c r="K342" s="90" ph="1"/>
    </row>
    <row r="343" spans="2:15" ht="20.100000000000001" customHeight="1" x14ac:dyDescent="0.15">
      <c r="B343" s="90" ph="1"/>
      <c r="K343" s="90" ph="1"/>
    </row>
    <row r="344" spans="2:15" ht="20.100000000000001" customHeight="1" x14ac:dyDescent="0.15">
      <c r="B344" s="90" ph="1"/>
      <c r="K344" s="90" ph="1"/>
    </row>
    <row r="346" spans="2:15" ht="20.100000000000001" customHeight="1" x14ac:dyDescent="0.15">
      <c r="B346" s="90" ph="1"/>
      <c r="K346" s="90" ph="1"/>
    </row>
    <row r="348" spans="2:15" ht="20.100000000000001" customHeight="1" x14ac:dyDescent="0.15">
      <c r="B348" s="90" ph="1"/>
      <c r="K348" s="90" ph="1"/>
    </row>
    <row r="349" spans="2:15" ht="20.100000000000001" customHeight="1" x14ac:dyDescent="0.15">
      <c r="B349" s="90" ph="1"/>
      <c r="K349" s="90" ph="1"/>
    </row>
    <row r="351" spans="2:15" ht="20.100000000000001" customHeight="1" x14ac:dyDescent="0.15">
      <c r="B351" s="90" ph="1"/>
      <c r="K351" s="90" ph="1"/>
    </row>
    <row r="352" spans="2:15" ht="20.100000000000001" customHeight="1" x14ac:dyDescent="0.15">
      <c r="B352" s="90" ph="1"/>
      <c r="K352" s="90" ph="1"/>
    </row>
    <row r="353" spans="2:15" ht="20.100000000000001" customHeight="1" x14ac:dyDescent="0.15">
      <c r="B353" s="90" ph="1"/>
      <c r="K353" s="90" ph="1"/>
    </row>
    <row r="355" spans="2:15" ht="20.100000000000001" customHeight="1" x14ac:dyDescent="0.15">
      <c r="B355" s="90" ph="1"/>
      <c r="F355" s="90" ph="1"/>
      <c r="K355" s="90" ph="1"/>
      <c r="O355" s="90" ph="1"/>
    </row>
    <row r="357" spans="2:15" ht="20.100000000000001" customHeight="1" x14ac:dyDescent="0.15">
      <c r="B357" s="90" ph="1"/>
      <c r="K357" s="90" ph="1"/>
    </row>
    <row r="358" spans="2:15" ht="20.100000000000001" customHeight="1" x14ac:dyDescent="0.15">
      <c r="B358" s="90" ph="1"/>
      <c r="K358" s="90" ph="1"/>
    </row>
    <row r="359" spans="2:15" ht="20.100000000000001" customHeight="1" x14ac:dyDescent="0.15">
      <c r="B359" s="90" ph="1"/>
      <c r="K359" s="90" ph="1"/>
    </row>
    <row r="361" spans="2:15" ht="20.100000000000001" customHeight="1" x14ac:dyDescent="0.15">
      <c r="B361" s="90" ph="1"/>
      <c r="K361" s="90" ph="1"/>
    </row>
    <row r="363" spans="2:15" ht="20.100000000000001" customHeight="1" x14ac:dyDescent="0.15">
      <c r="B363" s="90" ph="1"/>
      <c r="K363" s="90" ph="1"/>
    </row>
    <row r="364" spans="2:15" ht="20.100000000000001" customHeight="1" x14ac:dyDescent="0.15">
      <c r="B364" s="90" ph="1"/>
      <c r="K364" s="90" ph="1"/>
    </row>
    <row r="365" spans="2:15" ht="20.100000000000001" customHeight="1" x14ac:dyDescent="0.15">
      <c r="B365" s="90" ph="1"/>
      <c r="K365" s="90" ph="1"/>
    </row>
    <row r="366" spans="2:15" ht="20.100000000000001" customHeight="1" x14ac:dyDescent="0.15">
      <c r="B366" s="90" ph="1"/>
      <c r="K366" s="90" ph="1"/>
    </row>
    <row r="367" spans="2:15" ht="20.100000000000001" customHeight="1" x14ac:dyDescent="0.15">
      <c r="B367" s="90" ph="1"/>
      <c r="K367" s="90" ph="1"/>
    </row>
    <row r="368" spans="2:15" ht="20.100000000000001" customHeight="1" x14ac:dyDescent="0.15">
      <c r="B368" s="90" ph="1"/>
      <c r="K368" s="90" ph="1"/>
    </row>
    <row r="370" spans="2:11" ht="20.100000000000001" customHeight="1" x14ac:dyDescent="0.15">
      <c r="B370" s="90" ph="1"/>
      <c r="K370" s="90" ph="1"/>
    </row>
    <row r="372" spans="2:11" ht="20.100000000000001" customHeight="1" x14ac:dyDescent="0.15">
      <c r="B372" s="90" ph="1"/>
      <c r="K372" s="90" ph="1"/>
    </row>
    <row r="373" spans="2:11" ht="20.100000000000001" customHeight="1" x14ac:dyDescent="0.15">
      <c r="B373" s="90" ph="1"/>
      <c r="K373" s="90" ph="1"/>
    </row>
    <row r="374" spans="2:11" ht="20.100000000000001" customHeight="1" x14ac:dyDescent="0.15">
      <c r="B374" s="90" ph="1"/>
      <c r="K374" s="90" ph="1"/>
    </row>
    <row r="375" spans="2:11" ht="20.100000000000001" customHeight="1" x14ac:dyDescent="0.15">
      <c r="B375" s="90" ph="1"/>
      <c r="K375" s="90" ph="1"/>
    </row>
    <row r="376" spans="2:11" ht="20.100000000000001" customHeight="1" x14ac:dyDescent="0.15">
      <c r="B376" s="90" ph="1"/>
      <c r="K376" s="90" ph="1"/>
    </row>
  </sheetData>
  <sheetProtection formatCells="0" formatColumns="0" formatRows="0"/>
  <mergeCells count="19">
    <mergeCell ref="C17:H17"/>
    <mergeCell ref="A4:A17"/>
    <mergeCell ref="C4:H4"/>
    <mergeCell ref="C5:H5"/>
    <mergeCell ref="C6:F6"/>
    <mergeCell ref="C7:F7"/>
    <mergeCell ref="C8:H8"/>
    <mergeCell ref="C9:H9"/>
    <mergeCell ref="D10:H10"/>
    <mergeCell ref="D16:E16"/>
    <mergeCell ref="G16:H16"/>
    <mergeCell ref="D11:H11"/>
    <mergeCell ref="D12:H12"/>
    <mergeCell ref="D13:H13"/>
    <mergeCell ref="D14:H14"/>
    <mergeCell ref="D15:E15"/>
    <mergeCell ref="G15:H15"/>
    <mergeCell ref="H2:H3"/>
    <mergeCell ref="C3:G3"/>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7C4F1-74D9-4E4F-BB5D-E7DF49D2C352}">
  <sheetPr>
    <tabColor rgb="FFE6FFCD"/>
  </sheetPr>
  <dimension ref="A1:P379"/>
  <sheetViews>
    <sheetView showGridLines="0" showZeros="0" view="pageBreakPreview" zoomScaleNormal="100" zoomScaleSheetLayoutView="100" workbookViewId="0">
      <selection activeCell="C10" sqref="C10:H10"/>
    </sheetView>
  </sheetViews>
  <sheetFormatPr defaultColWidth="9.125" defaultRowHeight="20.100000000000001" customHeight="1" x14ac:dyDescent="0.15"/>
  <cols>
    <col min="1" max="1" width="5" style="90" customWidth="1"/>
    <col min="2" max="7" width="13.875" style="90" customWidth="1"/>
    <col min="8" max="8" width="14.75" style="90" customWidth="1"/>
    <col min="9" max="9" width="2.25" style="90" customWidth="1"/>
    <col min="10" max="10" width="18.375" style="90" customWidth="1"/>
    <col min="11" max="16384" width="9.125" style="90"/>
  </cols>
  <sheetData>
    <row r="1" spans="1:10" ht="24.6" customHeight="1" x14ac:dyDescent="0.15">
      <c r="A1" s="108" t="s">
        <v>577</v>
      </c>
      <c r="H1" s="110" t="s">
        <v>0</v>
      </c>
    </row>
    <row r="2" spans="1:10" ht="24.6" customHeight="1" x14ac:dyDescent="0.15">
      <c r="A2" s="91" t="str">
        <f>応募用紙1!A3</f>
        <v>令和8年度　第42回都市公園等コンクール　『②施工部門』</v>
      </c>
      <c r="H2" s="436">
        <f>応募用紙1!O3</f>
        <v>0</v>
      </c>
    </row>
    <row r="3" spans="1:10" ht="24.6" customHeight="1" thickBot="1" x14ac:dyDescent="0.2">
      <c r="A3" s="125"/>
      <c r="B3" s="133" t="s">
        <v>142</v>
      </c>
      <c r="C3" s="466" t="str">
        <f>応募用紙1!C6</f>
        <v>(20字程度）</v>
      </c>
      <c r="D3" s="466"/>
      <c r="E3" s="466"/>
      <c r="F3" s="466"/>
      <c r="G3" s="467"/>
      <c r="H3" s="436"/>
    </row>
    <row r="4" spans="1:10" ht="9.9499999999999993" customHeight="1" x14ac:dyDescent="0.15">
      <c r="A4" s="497"/>
      <c r="B4" s="498"/>
      <c r="C4" s="495" t="s">
        <v>302</v>
      </c>
      <c r="D4" s="495"/>
      <c r="E4" s="495"/>
      <c r="F4" s="495"/>
      <c r="G4" s="495"/>
      <c r="H4" s="496"/>
    </row>
    <row r="5" spans="1:10" ht="18.600000000000001" customHeight="1" x14ac:dyDescent="0.15">
      <c r="A5" s="490" t="s">
        <v>179</v>
      </c>
      <c r="B5" s="491"/>
      <c r="C5" s="492">
        <f>C10</f>
        <v>0</v>
      </c>
      <c r="D5" s="493"/>
      <c r="E5" s="493"/>
      <c r="F5" s="493"/>
      <c r="G5" s="493"/>
      <c r="H5" s="494"/>
    </row>
    <row r="6" spans="1:10" ht="18.600000000000001" customHeight="1" x14ac:dyDescent="0.15">
      <c r="A6" s="480" t="s">
        <v>61</v>
      </c>
      <c r="B6" s="481"/>
      <c r="C6" s="482">
        <f>C24</f>
        <v>0</v>
      </c>
      <c r="D6" s="483"/>
      <c r="E6" s="483"/>
      <c r="F6" s="483"/>
      <c r="G6" s="483"/>
      <c r="H6" s="484"/>
    </row>
    <row r="7" spans="1:10" ht="18.600000000000001" customHeight="1" x14ac:dyDescent="0.15">
      <c r="A7" s="480" t="s">
        <v>62</v>
      </c>
      <c r="B7" s="481"/>
      <c r="C7" s="482">
        <f>C34</f>
        <v>0</v>
      </c>
      <c r="D7" s="483"/>
      <c r="E7" s="483"/>
      <c r="F7" s="483"/>
      <c r="G7" s="483"/>
      <c r="H7" s="484"/>
    </row>
    <row r="8" spans="1:10" ht="18.600000000000001" customHeight="1" thickBot="1" x14ac:dyDescent="0.2">
      <c r="A8" s="485" t="s">
        <v>180</v>
      </c>
      <c r="B8" s="486"/>
      <c r="C8" s="487">
        <f>C44</f>
        <v>0</v>
      </c>
      <c r="D8" s="488"/>
      <c r="E8" s="488"/>
      <c r="F8" s="488"/>
      <c r="G8" s="488"/>
      <c r="H8" s="489"/>
    </row>
    <row r="9" spans="1:10" ht="18.600000000000001" customHeight="1" x14ac:dyDescent="0.15">
      <c r="A9" s="477" t="s">
        <v>429</v>
      </c>
      <c r="B9" s="219" t="s">
        <v>34</v>
      </c>
      <c r="C9" s="501"/>
      <c r="D9" s="501"/>
      <c r="E9" s="501"/>
      <c r="F9" s="501"/>
      <c r="G9" s="501"/>
      <c r="H9" s="502"/>
    </row>
    <row r="10" spans="1:10" ht="18.600000000000001" customHeight="1" thickBot="1" x14ac:dyDescent="0.2">
      <c r="A10" s="469"/>
      <c r="B10" s="101" t="s">
        <v>430</v>
      </c>
      <c r="C10" s="445"/>
      <c r="D10" s="445"/>
      <c r="E10" s="445"/>
      <c r="F10" s="445"/>
      <c r="G10" s="445"/>
      <c r="H10" s="503"/>
      <c r="J10" s="196"/>
    </row>
    <row r="11" spans="1:10" ht="18.600000000000001" customHeight="1" thickBot="1" x14ac:dyDescent="0.2">
      <c r="A11" s="500"/>
      <c r="B11" s="99" t="s">
        <v>34</v>
      </c>
      <c r="C11" s="446"/>
      <c r="D11" s="430"/>
      <c r="E11" s="430"/>
      <c r="F11" s="430"/>
      <c r="G11" s="100"/>
      <c r="H11" s="221"/>
    </row>
    <row r="12" spans="1:10" ht="18.600000000000001" customHeight="1" thickBot="1" x14ac:dyDescent="0.2">
      <c r="A12" s="500"/>
      <c r="B12" s="101" t="s">
        <v>39</v>
      </c>
      <c r="C12" s="447"/>
      <c r="D12" s="432"/>
      <c r="E12" s="432"/>
      <c r="F12" s="92" t="s">
        <v>19</v>
      </c>
      <c r="G12" s="505"/>
      <c r="H12" s="506"/>
    </row>
    <row r="13" spans="1:10" ht="18.600000000000001" customHeight="1" x14ac:dyDescent="0.15">
      <c r="A13" s="469"/>
      <c r="B13" s="96" t="s">
        <v>10</v>
      </c>
      <c r="C13" s="448" t="s">
        <v>20</v>
      </c>
      <c r="D13" s="449"/>
      <c r="E13" s="449"/>
      <c r="F13" s="449"/>
      <c r="G13" s="449"/>
      <c r="H13" s="504"/>
    </row>
    <row r="14" spans="1:10" ht="18.600000000000001" customHeight="1" x14ac:dyDescent="0.15">
      <c r="A14" s="469"/>
      <c r="B14" s="96"/>
      <c r="C14" s="451"/>
      <c r="D14" s="452"/>
      <c r="E14" s="452"/>
      <c r="F14" s="452"/>
      <c r="G14" s="452"/>
      <c r="H14" s="468"/>
    </row>
    <row r="15" spans="1:10" ht="18.600000000000001" customHeight="1" x14ac:dyDescent="0.15">
      <c r="A15" s="469"/>
      <c r="B15" s="113" t="s">
        <v>58</v>
      </c>
      <c r="C15" s="93" t="s">
        <v>21</v>
      </c>
      <c r="D15" s="439"/>
      <c r="E15" s="439"/>
      <c r="F15" s="439"/>
      <c r="G15" s="439"/>
      <c r="H15" s="461"/>
    </row>
    <row r="16" spans="1:10" ht="18.600000000000001" customHeight="1" x14ac:dyDescent="0.15">
      <c r="A16" s="469"/>
      <c r="B16" s="114" t="s">
        <v>59</v>
      </c>
      <c r="C16" s="95" t="s">
        <v>22</v>
      </c>
      <c r="D16" s="456" t="s">
        <v>41</v>
      </c>
      <c r="E16" s="457"/>
      <c r="F16" s="457"/>
      <c r="G16" s="457"/>
      <c r="H16" s="474"/>
    </row>
    <row r="17" spans="1:16" ht="18.600000000000001" customHeight="1" x14ac:dyDescent="0.15">
      <c r="A17" s="469"/>
      <c r="B17" s="115" t="s">
        <v>238</v>
      </c>
      <c r="C17" s="116"/>
      <c r="D17" s="451"/>
      <c r="E17" s="452"/>
      <c r="F17" s="452"/>
      <c r="G17" s="452"/>
      <c r="H17" s="468"/>
    </row>
    <row r="18" spans="1:16" ht="18.600000000000001" customHeight="1" x14ac:dyDescent="0.15">
      <c r="A18" s="469"/>
      <c r="B18" s="117"/>
      <c r="C18" s="99" t="s">
        <v>34</v>
      </c>
      <c r="D18" s="430"/>
      <c r="E18" s="430"/>
      <c r="F18" s="430"/>
      <c r="G18" s="430"/>
      <c r="H18" s="473"/>
    </row>
    <row r="19" spans="1:16" ht="18.600000000000001" customHeight="1" x14ac:dyDescent="0.15">
      <c r="A19" s="469"/>
      <c r="B19" s="117" t="s">
        <v>151</v>
      </c>
      <c r="C19" s="101" t="s">
        <v>23</v>
      </c>
      <c r="D19" s="432"/>
      <c r="E19" s="432"/>
      <c r="F19" s="432"/>
      <c r="G19" s="432"/>
      <c r="H19" s="459"/>
    </row>
    <row r="20" spans="1:16" ht="18.600000000000001" customHeight="1" x14ac:dyDescent="0.15">
      <c r="A20" s="469"/>
      <c r="B20" s="115"/>
      <c r="C20" s="93" t="s">
        <v>24</v>
      </c>
      <c r="D20" s="434"/>
      <c r="E20" s="435"/>
      <c r="F20" s="93" t="s">
        <v>25</v>
      </c>
      <c r="G20" s="434"/>
      <c r="H20" s="461"/>
    </row>
    <row r="21" spans="1:16" ht="18.600000000000001" customHeight="1" x14ac:dyDescent="0.15">
      <c r="A21" s="469"/>
      <c r="B21" s="118"/>
      <c r="C21" s="93" t="s">
        <v>26</v>
      </c>
      <c r="D21" s="454"/>
      <c r="E21" s="455"/>
      <c r="F21" s="93" t="s">
        <v>27</v>
      </c>
      <c r="G21" s="454"/>
      <c r="H21" s="499"/>
    </row>
    <row r="22" spans="1:16" ht="27" customHeight="1" thickBot="1" x14ac:dyDescent="0.2">
      <c r="A22" s="469"/>
      <c r="B22" s="96" t="s">
        <v>546</v>
      </c>
      <c r="C22" s="507" t="s">
        <v>547</v>
      </c>
      <c r="D22" s="508"/>
      <c r="E22" s="508"/>
      <c r="F22" s="508"/>
      <c r="G22" s="508"/>
      <c r="H22" s="509"/>
    </row>
    <row r="23" spans="1:16" ht="18" customHeight="1" x14ac:dyDescent="0.15">
      <c r="A23" s="477" t="s">
        <v>50</v>
      </c>
      <c r="B23" s="219" t="s">
        <v>34</v>
      </c>
      <c r="C23" s="470"/>
      <c r="D23" s="471"/>
      <c r="E23" s="471"/>
      <c r="F23" s="471"/>
      <c r="G23" s="471"/>
      <c r="H23" s="472"/>
    </row>
    <row r="24" spans="1:16" ht="18" customHeight="1" x14ac:dyDescent="0.15">
      <c r="A24" s="469"/>
      <c r="B24" s="101" t="s">
        <v>17</v>
      </c>
      <c r="C24" s="447"/>
      <c r="D24" s="432"/>
      <c r="E24" s="432"/>
      <c r="F24" s="432"/>
      <c r="G24" s="432"/>
      <c r="H24" s="459"/>
    </row>
    <row r="25" spans="1:16" ht="18" customHeight="1" x14ac:dyDescent="0.15">
      <c r="A25" s="469"/>
      <c r="B25" s="99" t="s">
        <v>34</v>
      </c>
      <c r="C25" s="446"/>
      <c r="D25" s="430"/>
      <c r="E25" s="430"/>
      <c r="F25" s="430"/>
      <c r="G25" s="430"/>
      <c r="H25" s="473"/>
    </row>
    <row r="26" spans="1:16" ht="18" customHeight="1" x14ac:dyDescent="0.15">
      <c r="A26" s="469"/>
      <c r="B26" s="101" t="s">
        <v>39</v>
      </c>
      <c r="C26" s="447"/>
      <c r="D26" s="432"/>
      <c r="E26" s="432"/>
      <c r="F26" s="92" t="s">
        <v>485</v>
      </c>
      <c r="G26" s="432"/>
      <c r="H26" s="459"/>
      <c r="K26" s="90" ph="1"/>
    </row>
    <row r="27" spans="1:16" ht="18" customHeight="1" x14ac:dyDescent="0.15">
      <c r="A27" s="469"/>
      <c r="B27" s="95" t="s">
        <v>10</v>
      </c>
      <c r="C27" s="456" t="s">
        <v>20</v>
      </c>
      <c r="D27" s="457"/>
      <c r="E27" s="457"/>
      <c r="F27" s="457"/>
      <c r="G27" s="457"/>
      <c r="H27" s="474"/>
    </row>
    <row r="28" spans="1:16" ht="18" customHeight="1" x14ac:dyDescent="0.15">
      <c r="A28" s="469"/>
      <c r="B28" s="96"/>
      <c r="C28" s="451"/>
      <c r="D28" s="452"/>
      <c r="E28" s="452"/>
      <c r="F28" s="452"/>
      <c r="G28" s="452"/>
      <c r="H28" s="468"/>
    </row>
    <row r="29" spans="1:16" ht="18" customHeight="1" x14ac:dyDescent="0.15">
      <c r="A29" s="469"/>
      <c r="B29" s="475" t="s">
        <v>391</v>
      </c>
      <c r="C29" s="99" t="s">
        <v>34</v>
      </c>
      <c r="D29" s="446"/>
      <c r="E29" s="430"/>
      <c r="F29" s="430"/>
      <c r="G29" s="430"/>
      <c r="H29" s="473"/>
      <c r="K29" s="90" ph="1"/>
    </row>
    <row r="30" spans="1:16" ht="18" customHeight="1" x14ac:dyDescent="0.15">
      <c r="A30" s="469"/>
      <c r="B30" s="476"/>
      <c r="C30" s="101" t="s">
        <v>23</v>
      </c>
      <c r="D30" s="447"/>
      <c r="E30" s="432"/>
      <c r="F30" s="92" t="s">
        <v>486</v>
      </c>
      <c r="G30" s="432"/>
      <c r="H30" s="459"/>
      <c r="K30" s="460"/>
      <c r="L30" s="460"/>
      <c r="M30" s="460"/>
      <c r="N30" s="460"/>
      <c r="O30" s="460"/>
      <c r="P30" s="460"/>
    </row>
    <row r="31" spans="1:16" ht="18" customHeight="1" x14ac:dyDescent="0.15">
      <c r="A31" s="469"/>
      <c r="B31" s="476"/>
      <c r="C31" s="93" t="s">
        <v>24</v>
      </c>
      <c r="D31" s="434"/>
      <c r="E31" s="435"/>
      <c r="F31" s="93" t="s">
        <v>25</v>
      </c>
      <c r="G31" s="434"/>
      <c r="H31" s="461"/>
      <c r="K31" s="460"/>
      <c r="L31" s="460"/>
      <c r="M31" s="460"/>
      <c r="N31" s="460"/>
      <c r="O31" s="460"/>
      <c r="P31" s="460"/>
    </row>
    <row r="32" spans="1:16" ht="18" customHeight="1" thickBot="1" x14ac:dyDescent="0.2">
      <c r="A32" s="478"/>
      <c r="B32" s="479"/>
      <c r="C32" s="220" t="s">
        <v>38</v>
      </c>
      <c r="D32" s="462"/>
      <c r="E32" s="463"/>
      <c r="F32" s="220" t="s">
        <v>27</v>
      </c>
      <c r="G32" s="462"/>
      <c r="H32" s="464"/>
      <c r="K32" s="460"/>
      <c r="L32" s="460"/>
      <c r="M32" s="460"/>
      <c r="N32" s="460"/>
      <c r="O32" s="460"/>
      <c r="P32" s="460"/>
    </row>
    <row r="33" spans="1:11" ht="18" customHeight="1" x14ac:dyDescent="0.15">
      <c r="A33" s="469" t="s">
        <v>63</v>
      </c>
      <c r="B33" s="124" t="s">
        <v>34</v>
      </c>
      <c r="C33" s="470"/>
      <c r="D33" s="471"/>
      <c r="E33" s="471"/>
      <c r="F33" s="471"/>
      <c r="G33" s="471"/>
      <c r="H33" s="472"/>
      <c r="K33" s="90" ph="1"/>
    </row>
    <row r="34" spans="1:11" ht="18" customHeight="1" x14ac:dyDescent="0.15">
      <c r="A34" s="469"/>
      <c r="B34" s="102" t="s">
        <v>18</v>
      </c>
      <c r="C34" s="447"/>
      <c r="D34" s="432"/>
      <c r="E34" s="432"/>
      <c r="F34" s="432"/>
      <c r="G34" s="432"/>
      <c r="H34" s="459"/>
      <c r="K34" s="90" ph="1"/>
    </row>
    <row r="35" spans="1:11" ht="18" customHeight="1" x14ac:dyDescent="0.15">
      <c r="A35" s="469"/>
      <c r="B35" s="99" t="s">
        <v>34</v>
      </c>
      <c r="C35" s="446"/>
      <c r="D35" s="430"/>
      <c r="E35" s="430"/>
      <c r="F35" s="430"/>
      <c r="G35" s="430"/>
      <c r="H35" s="473"/>
      <c r="K35" s="90" ph="1"/>
    </row>
    <row r="36" spans="1:11" ht="18" customHeight="1" x14ac:dyDescent="0.15">
      <c r="A36" s="469"/>
      <c r="B36" s="101" t="s">
        <v>35</v>
      </c>
      <c r="C36" s="447"/>
      <c r="D36" s="432"/>
      <c r="E36" s="432"/>
      <c r="F36" s="92" t="s">
        <v>485</v>
      </c>
      <c r="G36" s="432"/>
      <c r="H36" s="459"/>
      <c r="K36" s="90" ph="1"/>
    </row>
    <row r="37" spans="1:11" ht="18" customHeight="1" x14ac:dyDescent="0.15">
      <c r="A37" s="469"/>
      <c r="B37" s="95" t="s">
        <v>10</v>
      </c>
      <c r="C37" s="456" t="s">
        <v>20</v>
      </c>
      <c r="D37" s="457"/>
      <c r="E37" s="457"/>
      <c r="F37" s="457"/>
      <c r="G37" s="457"/>
      <c r="H37" s="474"/>
    </row>
    <row r="38" spans="1:11" ht="18" customHeight="1" x14ac:dyDescent="0.15">
      <c r="A38" s="469"/>
      <c r="B38" s="96"/>
      <c r="C38" s="451"/>
      <c r="D38" s="452"/>
      <c r="E38" s="452"/>
      <c r="F38" s="452"/>
      <c r="G38" s="452"/>
      <c r="H38" s="468"/>
    </row>
    <row r="39" spans="1:11" ht="18" customHeight="1" x14ac:dyDescent="0.15">
      <c r="A39" s="469"/>
      <c r="B39" s="475" t="s">
        <v>391</v>
      </c>
      <c r="C39" s="99" t="s">
        <v>34</v>
      </c>
      <c r="D39" s="446"/>
      <c r="E39" s="430"/>
      <c r="F39" s="430"/>
      <c r="G39" s="430"/>
      <c r="H39" s="473"/>
      <c r="K39" s="90" ph="1"/>
    </row>
    <row r="40" spans="1:11" ht="18" customHeight="1" x14ac:dyDescent="0.15">
      <c r="A40" s="469"/>
      <c r="B40" s="476"/>
      <c r="C40" s="101" t="s">
        <v>23</v>
      </c>
      <c r="D40" s="447"/>
      <c r="E40" s="432"/>
      <c r="F40" s="92" t="s">
        <v>486</v>
      </c>
      <c r="G40" s="432"/>
      <c r="H40" s="459"/>
    </row>
    <row r="41" spans="1:11" ht="18" customHeight="1" x14ac:dyDescent="0.15">
      <c r="A41" s="469"/>
      <c r="B41" s="476"/>
      <c r="C41" s="93" t="s">
        <v>24</v>
      </c>
      <c r="D41" s="434"/>
      <c r="E41" s="435"/>
      <c r="F41" s="93" t="s">
        <v>25</v>
      </c>
      <c r="G41" s="434"/>
      <c r="H41" s="461"/>
    </row>
    <row r="42" spans="1:11" ht="18" customHeight="1" thickBot="1" x14ac:dyDescent="0.2">
      <c r="A42" s="469"/>
      <c r="B42" s="476"/>
      <c r="C42" s="220" t="s">
        <v>38</v>
      </c>
      <c r="D42" s="462"/>
      <c r="E42" s="463"/>
      <c r="F42" s="220" t="s">
        <v>27</v>
      </c>
      <c r="G42" s="462"/>
      <c r="H42" s="464"/>
    </row>
    <row r="43" spans="1:11" ht="18" customHeight="1" x14ac:dyDescent="0.15">
      <c r="A43" s="477" t="s">
        <v>182</v>
      </c>
      <c r="B43" s="219" t="s">
        <v>34</v>
      </c>
      <c r="C43" s="470"/>
      <c r="D43" s="471"/>
      <c r="E43" s="471"/>
      <c r="F43" s="471"/>
      <c r="G43" s="471"/>
      <c r="H43" s="472"/>
    </row>
    <row r="44" spans="1:11" ht="18" customHeight="1" x14ac:dyDescent="0.15">
      <c r="A44" s="469"/>
      <c r="B44" s="102" t="s">
        <v>18</v>
      </c>
      <c r="C44" s="447"/>
      <c r="D44" s="432"/>
      <c r="E44" s="432"/>
      <c r="F44" s="432"/>
      <c r="G44" s="432"/>
      <c r="H44" s="459"/>
    </row>
    <row r="45" spans="1:11" ht="18" customHeight="1" x14ac:dyDescent="0.15">
      <c r="A45" s="469"/>
      <c r="B45" s="99" t="s">
        <v>34</v>
      </c>
      <c r="C45" s="446"/>
      <c r="D45" s="430"/>
      <c r="E45" s="430"/>
      <c r="F45" s="430"/>
      <c r="G45" s="430"/>
      <c r="H45" s="473"/>
    </row>
    <row r="46" spans="1:11" ht="18" customHeight="1" x14ac:dyDescent="0.15">
      <c r="A46" s="469"/>
      <c r="B46" s="101" t="s">
        <v>35</v>
      </c>
      <c r="C46" s="447"/>
      <c r="D46" s="432"/>
      <c r="E46" s="432"/>
      <c r="F46" s="92" t="s">
        <v>485</v>
      </c>
      <c r="G46" s="432"/>
      <c r="H46" s="459"/>
    </row>
    <row r="47" spans="1:11" ht="18" customHeight="1" x14ac:dyDescent="0.15">
      <c r="A47" s="469"/>
      <c r="B47" s="95" t="s">
        <v>10</v>
      </c>
      <c r="C47" s="456" t="s">
        <v>20</v>
      </c>
      <c r="D47" s="457"/>
      <c r="E47" s="457"/>
      <c r="F47" s="457"/>
      <c r="G47" s="457"/>
      <c r="H47" s="474"/>
    </row>
    <row r="48" spans="1:11" ht="18" customHeight="1" x14ac:dyDescent="0.15">
      <c r="A48" s="469"/>
      <c r="B48" s="96"/>
      <c r="C48" s="451"/>
      <c r="D48" s="452"/>
      <c r="E48" s="452"/>
      <c r="F48" s="452"/>
      <c r="G48" s="452"/>
      <c r="H48" s="468"/>
    </row>
    <row r="49" spans="1:11" ht="18" customHeight="1" x14ac:dyDescent="0.15">
      <c r="A49" s="469"/>
      <c r="B49" s="475" t="s">
        <v>391</v>
      </c>
      <c r="C49" s="99" t="s">
        <v>34</v>
      </c>
      <c r="D49" s="446"/>
      <c r="E49" s="430"/>
      <c r="F49" s="430"/>
      <c r="G49" s="430"/>
      <c r="H49" s="473"/>
    </row>
    <row r="50" spans="1:11" ht="18" customHeight="1" x14ac:dyDescent="0.15">
      <c r="A50" s="469"/>
      <c r="B50" s="476"/>
      <c r="C50" s="101" t="s">
        <v>23</v>
      </c>
      <c r="D50" s="447"/>
      <c r="E50" s="432"/>
      <c r="F50" s="92" t="s">
        <v>486</v>
      </c>
      <c r="G50" s="432"/>
      <c r="H50" s="459"/>
    </row>
    <row r="51" spans="1:11" ht="18" customHeight="1" x14ac:dyDescent="0.15">
      <c r="A51" s="469"/>
      <c r="B51" s="476"/>
      <c r="C51" s="93" t="s">
        <v>24</v>
      </c>
      <c r="D51" s="434"/>
      <c r="E51" s="435"/>
      <c r="F51" s="93" t="s">
        <v>25</v>
      </c>
      <c r="G51" s="434"/>
      <c r="H51" s="461"/>
    </row>
    <row r="52" spans="1:11" ht="18" customHeight="1" thickBot="1" x14ac:dyDescent="0.2">
      <c r="A52" s="478"/>
      <c r="B52" s="479"/>
      <c r="C52" s="220" t="s">
        <v>38</v>
      </c>
      <c r="D52" s="462"/>
      <c r="E52" s="463"/>
      <c r="F52" s="220" t="s">
        <v>27</v>
      </c>
      <c r="G52" s="462"/>
      <c r="H52" s="464"/>
    </row>
    <row r="53" spans="1:11" ht="20.100000000000001" customHeight="1" x14ac:dyDescent="0.15">
      <c r="A53" s="222" t="s">
        <v>253</v>
      </c>
      <c r="H53" s="225" t="s">
        <v>0</v>
      </c>
    </row>
    <row r="54" spans="1:11" ht="20.100000000000001" customHeight="1" x14ac:dyDescent="0.15">
      <c r="A54" s="223" t="str">
        <f>A2</f>
        <v>令和8年度　第42回都市公園等コンクール　『②施工部門』</v>
      </c>
      <c r="H54" s="465">
        <f>表紙!AE3</f>
        <v>0</v>
      </c>
    </row>
    <row r="55" spans="1:11" ht="20.100000000000001" customHeight="1" x14ac:dyDescent="0.15">
      <c r="A55" s="224"/>
      <c r="B55" s="133" t="s">
        <v>142</v>
      </c>
      <c r="C55" s="466" t="str">
        <f>C3</f>
        <v>(20字程度）</v>
      </c>
      <c r="D55" s="466"/>
      <c r="E55" s="466"/>
      <c r="F55" s="466"/>
      <c r="G55" s="467"/>
      <c r="H55" s="465"/>
    </row>
    <row r="56" spans="1:11" ht="9.9499999999999993" customHeight="1" x14ac:dyDescent="0.15">
      <c r="A56" s="520"/>
      <c r="B56" s="521"/>
      <c r="C56" s="522" t="s">
        <v>302</v>
      </c>
      <c r="D56" s="522"/>
      <c r="E56" s="522"/>
      <c r="F56" s="522"/>
      <c r="G56" s="522"/>
      <c r="H56" s="523"/>
    </row>
    <row r="57" spans="1:11" ht="20.100000000000001" customHeight="1" x14ac:dyDescent="0.15">
      <c r="A57" s="510" t="str">
        <f>A61</f>
        <v>連名者５</v>
      </c>
      <c r="B57" s="511"/>
      <c r="C57" s="512">
        <f>C62</f>
        <v>0</v>
      </c>
      <c r="D57" s="513"/>
      <c r="E57" s="513"/>
      <c r="F57" s="513"/>
      <c r="G57" s="513"/>
      <c r="H57" s="514"/>
    </row>
    <row r="58" spans="1:11" ht="20.100000000000001" customHeight="1" x14ac:dyDescent="0.15">
      <c r="A58" s="515" t="str">
        <f>A71</f>
        <v>連名者６</v>
      </c>
      <c r="B58" s="516"/>
      <c r="C58" s="517">
        <f>C72</f>
        <v>0</v>
      </c>
      <c r="D58" s="518"/>
      <c r="E58" s="518"/>
      <c r="F58" s="518"/>
      <c r="G58" s="518"/>
      <c r="H58" s="519"/>
    </row>
    <row r="59" spans="1:11" ht="20.100000000000001" customHeight="1" x14ac:dyDescent="0.15">
      <c r="A59" s="515" t="str">
        <f>A81</f>
        <v>連名者７</v>
      </c>
      <c r="B59" s="516"/>
      <c r="C59" s="517">
        <f>C82</f>
        <v>0</v>
      </c>
      <c r="D59" s="518"/>
      <c r="E59" s="518"/>
      <c r="F59" s="518"/>
      <c r="G59" s="518"/>
      <c r="H59" s="519"/>
    </row>
    <row r="60" spans="1:11" ht="20.100000000000001" customHeight="1" thickBot="1" x14ac:dyDescent="0.2">
      <c r="A60" s="524" t="str">
        <f>A91</f>
        <v>連名者８</v>
      </c>
      <c r="B60" s="525"/>
      <c r="C60" s="526">
        <f>C92</f>
        <v>0</v>
      </c>
      <c r="D60" s="527"/>
      <c r="E60" s="527"/>
      <c r="F60" s="527"/>
      <c r="G60" s="527"/>
      <c r="H60" s="528"/>
    </row>
    <row r="61" spans="1:11" ht="20.100000000000001" customHeight="1" x14ac:dyDescent="0.15">
      <c r="A61" s="529" t="s">
        <v>245</v>
      </c>
      <c r="B61" s="219" t="s">
        <v>34</v>
      </c>
      <c r="C61" s="470"/>
      <c r="D61" s="471"/>
      <c r="E61" s="471"/>
      <c r="F61" s="471"/>
      <c r="G61" s="471"/>
      <c r="H61" s="472"/>
      <c r="K61" s="90" ph="1"/>
    </row>
    <row r="62" spans="1:11" ht="20.100000000000001" customHeight="1" x14ac:dyDescent="0.15">
      <c r="A62" s="530"/>
      <c r="B62" s="102" t="s">
        <v>18</v>
      </c>
      <c r="C62" s="447"/>
      <c r="D62" s="432"/>
      <c r="E62" s="432"/>
      <c r="F62" s="432"/>
      <c r="G62" s="432"/>
      <c r="H62" s="459"/>
    </row>
    <row r="63" spans="1:11" ht="20.100000000000001" customHeight="1" x14ac:dyDescent="0.15">
      <c r="A63" s="530"/>
      <c r="B63" s="99" t="s">
        <v>34</v>
      </c>
      <c r="C63" s="446"/>
      <c r="D63" s="430"/>
      <c r="E63" s="430"/>
      <c r="F63" s="430"/>
      <c r="G63" s="430"/>
      <c r="H63" s="473"/>
      <c r="K63" s="90" ph="1"/>
    </row>
    <row r="64" spans="1:11" ht="20.100000000000001" customHeight="1" x14ac:dyDescent="0.15">
      <c r="A64" s="530"/>
      <c r="B64" s="101" t="s">
        <v>35</v>
      </c>
      <c r="C64" s="447"/>
      <c r="D64" s="432"/>
      <c r="E64" s="432"/>
      <c r="F64" s="92" t="s">
        <v>485</v>
      </c>
      <c r="G64" s="432"/>
      <c r="H64" s="459"/>
    </row>
    <row r="65" spans="1:8" ht="20.100000000000001" customHeight="1" x14ac:dyDescent="0.15">
      <c r="A65" s="530"/>
      <c r="B65" s="95" t="s">
        <v>10</v>
      </c>
      <c r="C65" s="456" t="s">
        <v>20</v>
      </c>
      <c r="D65" s="457"/>
      <c r="E65" s="457"/>
      <c r="F65" s="457"/>
      <c r="G65" s="457"/>
      <c r="H65" s="474"/>
    </row>
    <row r="66" spans="1:8" ht="20.100000000000001" customHeight="1" x14ac:dyDescent="0.15">
      <c r="A66" s="530"/>
      <c r="B66" s="96"/>
      <c r="C66" s="451"/>
      <c r="D66" s="452"/>
      <c r="E66" s="452"/>
      <c r="F66" s="452"/>
      <c r="G66" s="452"/>
      <c r="H66" s="468"/>
    </row>
    <row r="67" spans="1:8" ht="20.100000000000001" customHeight="1" x14ac:dyDescent="0.15">
      <c r="A67" s="530"/>
      <c r="B67" s="475" t="s">
        <v>391</v>
      </c>
      <c r="C67" s="99" t="s">
        <v>34</v>
      </c>
      <c r="D67" s="446"/>
      <c r="E67" s="430"/>
      <c r="F67" s="430"/>
      <c r="G67" s="430"/>
      <c r="H67" s="473"/>
    </row>
    <row r="68" spans="1:8" ht="20.100000000000001" customHeight="1" x14ac:dyDescent="0.15">
      <c r="A68" s="530"/>
      <c r="B68" s="476"/>
      <c r="C68" s="101" t="s">
        <v>23</v>
      </c>
      <c r="D68" s="447"/>
      <c r="E68" s="432"/>
      <c r="F68" s="92" t="s">
        <v>486</v>
      </c>
      <c r="G68" s="432"/>
      <c r="H68" s="459"/>
    </row>
    <row r="69" spans="1:8" ht="20.100000000000001" customHeight="1" x14ac:dyDescent="0.15">
      <c r="A69" s="530"/>
      <c r="B69" s="476"/>
      <c r="C69" s="93" t="s">
        <v>24</v>
      </c>
      <c r="D69" s="434"/>
      <c r="E69" s="435"/>
      <c r="F69" s="93" t="s">
        <v>25</v>
      </c>
      <c r="G69" s="434"/>
      <c r="H69" s="461"/>
    </row>
    <row r="70" spans="1:8" ht="20.100000000000001" customHeight="1" thickBot="1" x14ac:dyDescent="0.2">
      <c r="A70" s="531"/>
      <c r="B70" s="479"/>
      <c r="C70" s="220" t="s">
        <v>38</v>
      </c>
      <c r="D70" s="462"/>
      <c r="E70" s="463"/>
      <c r="F70" s="220" t="s">
        <v>27</v>
      </c>
      <c r="G70" s="462"/>
      <c r="H70" s="464"/>
    </row>
    <row r="71" spans="1:8" ht="20.100000000000001" customHeight="1" x14ac:dyDescent="0.15">
      <c r="A71" s="530" t="s">
        <v>246</v>
      </c>
      <c r="B71" s="219" t="s">
        <v>34</v>
      </c>
      <c r="C71" s="470"/>
      <c r="D71" s="471"/>
      <c r="E71" s="471"/>
      <c r="F71" s="471"/>
      <c r="G71" s="471"/>
      <c r="H71" s="472"/>
    </row>
    <row r="72" spans="1:8" ht="20.100000000000001" customHeight="1" x14ac:dyDescent="0.15">
      <c r="A72" s="530"/>
      <c r="B72" s="102" t="s">
        <v>18</v>
      </c>
      <c r="C72" s="447"/>
      <c r="D72" s="432"/>
      <c r="E72" s="432"/>
      <c r="F72" s="432"/>
      <c r="G72" s="432"/>
      <c r="H72" s="459"/>
    </row>
    <row r="73" spans="1:8" ht="20.100000000000001" customHeight="1" x14ac:dyDescent="0.15">
      <c r="A73" s="530"/>
      <c r="B73" s="99" t="s">
        <v>34</v>
      </c>
      <c r="C73" s="446"/>
      <c r="D73" s="430"/>
      <c r="E73" s="430"/>
      <c r="F73" s="430"/>
      <c r="G73" s="430"/>
      <c r="H73" s="473"/>
    </row>
    <row r="74" spans="1:8" ht="20.100000000000001" customHeight="1" x14ac:dyDescent="0.15">
      <c r="A74" s="530"/>
      <c r="B74" s="101" t="s">
        <v>35</v>
      </c>
      <c r="C74" s="447"/>
      <c r="D74" s="432"/>
      <c r="E74" s="432"/>
      <c r="F74" s="92" t="s">
        <v>485</v>
      </c>
      <c r="G74" s="432"/>
      <c r="H74" s="459"/>
    </row>
    <row r="75" spans="1:8" ht="20.100000000000001" customHeight="1" x14ac:dyDescent="0.15">
      <c r="A75" s="530"/>
      <c r="B75" s="95" t="s">
        <v>10</v>
      </c>
      <c r="C75" s="456" t="s">
        <v>20</v>
      </c>
      <c r="D75" s="457"/>
      <c r="E75" s="457"/>
      <c r="F75" s="457"/>
      <c r="G75" s="457"/>
      <c r="H75" s="474"/>
    </row>
    <row r="76" spans="1:8" ht="20.100000000000001" customHeight="1" x14ac:dyDescent="0.15">
      <c r="A76" s="530"/>
      <c r="B76" s="96"/>
      <c r="C76" s="451"/>
      <c r="D76" s="452"/>
      <c r="E76" s="452"/>
      <c r="F76" s="452"/>
      <c r="G76" s="452"/>
      <c r="H76" s="468"/>
    </row>
    <row r="77" spans="1:8" ht="20.100000000000001" customHeight="1" x14ac:dyDescent="0.15">
      <c r="A77" s="530"/>
      <c r="B77" s="475" t="s">
        <v>391</v>
      </c>
      <c r="C77" s="99" t="s">
        <v>34</v>
      </c>
      <c r="D77" s="446"/>
      <c r="E77" s="430"/>
      <c r="F77" s="430"/>
      <c r="G77" s="430"/>
      <c r="H77" s="473"/>
    </row>
    <row r="78" spans="1:8" ht="20.100000000000001" customHeight="1" x14ac:dyDescent="0.15">
      <c r="A78" s="530"/>
      <c r="B78" s="476"/>
      <c r="C78" s="101" t="s">
        <v>23</v>
      </c>
      <c r="D78" s="447"/>
      <c r="E78" s="432"/>
      <c r="F78" s="92" t="s">
        <v>486</v>
      </c>
      <c r="G78" s="432"/>
      <c r="H78" s="459"/>
    </row>
    <row r="79" spans="1:8" ht="20.100000000000001" customHeight="1" x14ac:dyDescent="0.15">
      <c r="A79" s="530"/>
      <c r="B79" s="476"/>
      <c r="C79" s="93" t="s">
        <v>24</v>
      </c>
      <c r="D79" s="434"/>
      <c r="E79" s="435"/>
      <c r="F79" s="93" t="s">
        <v>25</v>
      </c>
      <c r="G79" s="434"/>
      <c r="H79" s="461"/>
    </row>
    <row r="80" spans="1:8" ht="20.100000000000001" customHeight="1" thickBot="1" x14ac:dyDescent="0.2">
      <c r="A80" s="530"/>
      <c r="B80" s="479"/>
      <c r="C80" s="220" t="s">
        <v>38</v>
      </c>
      <c r="D80" s="462"/>
      <c r="E80" s="463"/>
      <c r="F80" s="220" t="s">
        <v>27</v>
      </c>
      <c r="G80" s="462"/>
      <c r="H80" s="464"/>
    </row>
    <row r="81" spans="1:15" ht="20.100000000000001" customHeight="1" x14ac:dyDescent="0.15">
      <c r="A81" s="529" t="s">
        <v>247</v>
      </c>
      <c r="B81" s="219" t="s">
        <v>34</v>
      </c>
      <c r="C81" s="470"/>
      <c r="D81" s="471"/>
      <c r="E81" s="471"/>
      <c r="F81" s="471"/>
      <c r="G81" s="471"/>
      <c r="H81" s="472"/>
    </row>
    <row r="82" spans="1:15" ht="20.100000000000001" customHeight="1" x14ac:dyDescent="0.15">
      <c r="A82" s="530"/>
      <c r="B82" s="102" t="s">
        <v>18</v>
      </c>
      <c r="C82" s="447"/>
      <c r="D82" s="432"/>
      <c r="E82" s="432"/>
      <c r="F82" s="432"/>
      <c r="G82" s="432"/>
      <c r="H82" s="459"/>
    </row>
    <row r="83" spans="1:15" ht="20.100000000000001" customHeight="1" x14ac:dyDescent="0.15">
      <c r="A83" s="530"/>
      <c r="B83" s="99" t="s">
        <v>34</v>
      </c>
      <c r="C83" s="446"/>
      <c r="D83" s="430"/>
      <c r="E83" s="430"/>
      <c r="F83" s="430"/>
      <c r="G83" s="430"/>
      <c r="H83" s="473"/>
    </row>
    <row r="84" spans="1:15" ht="20.100000000000001" customHeight="1" x14ac:dyDescent="0.15">
      <c r="A84" s="530"/>
      <c r="B84" s="101" t="s">
        <v>35</v>
      </c>
      <c r="C84" s="447"/>
      <c r="D84" s="432"/>
      <c r="E84" s="432"/>
      <c r="F84" s="92" t="s">
        <v>485</v>
      </c>
      <c r="G84" s="432"/>
      <c r="H84" s="459"/>
    </row>
    <row r="85" spans="1:15" ht="20.100000000000001" customHeight="1" x14ac:dyDescent="0.15">
      <c r="A85" s="530"/>
      <c r="B85" s="95" t="s">
        <v>10</v>
      </c>
      <c r="C85" s="456" t="s">
        <v>20</v>
      </c>
      <c r="D85" s="457"/>
      <c r="E85" s="457"/>
      <c r="F85" s="457"/>
      <c r="G85" s="457"/>
      <c r="H85" s="474"/>
      <c r="K85" s="90" ph="1"/>
    </row>
    <row r="86" spans="1:15" ht="20.100000000000001" customHeight="1" x14ac:dyDescent="0.15">
      <c r="A86" s="530"/>
      <c r="B86" s="96"/>
      <c r="C86" s="451"/>
      <c r="D86" s="452"/>
      <c r="E86" s="452"/>
      <c r="F86" s="452"/>
      <c r="G86" s="452"/>
      <c r="H86" s="468"/>
      <c r="K86" s="90" ph="1"/>
    </row>
    <row r="87" spans="1:15" ht="20.100000000000001" customHeight="1" x14ac:dyDescent="0.15">
      <c r="A87" s="530"/>
      <c r="B87" s="475" t="s">
        <v>391</v>
      </c>
      <c r="C87" s="99" t="s">
        <v>34</v>
      </c>
      <c r="D87" s="446"/>
      <c r="E87" s="430"/>
      <c r="F87" s="430"/>
      <c r="G87" s="430"/>
      <c r="H87" s="473"/>
      <c r="K87" s="90" ph="1"/>
    </row>
    <row r="88" spans="1:15" ht="20.100000000000001" customHeight="1" x14ac:dyDescent="0.15">
      <c r="A88" s="530"/>
      <c r="B88" s="476"/>
      <c r="C88" s="101" t="s">
        <v>23</v>
      </c>
      <c r="D88" s="447"/>
      <c r="E88" s="432"/>
      <c r="F88" s="92" t="s">
        <v>486</v>
      </c>
      <c r="G88" s="432"/>
      <c r="H88" s="459"/>
      <c r="K88" s="90" ph="1"/>
    </row>
    <row r="89" spans="1:15" ht="20.100000000000001" customHeight="1" x14ac:dyDescent="0.15">
      <c r="A89" s="530"/>
      <c r="B89" s="476"/>
      <c r="C89" s="93" t="s">
        <v>24</v>
      </c>
      <c r="D89" s="434"/>
      <c r="E89" s="435"/>
      <c r="F89" s="93" t="s">
        <v>25</v>
      </c>
      <c r="G89" s="434"/>
      <c r="H89" s="461"/>
    </row>
    <row r="90" spans="1:15" ht="20.100000000000001" customHeight="1" thickBot="1" x14ac:dyDescent="0.2">
      <c r="A90" s="531"/>
      <c r="B90" s="479"/>
      <c r="C90" s="220" t="s">
        <v>38</v>
      </c>
      <c r="D90" s="462"/>
      <c r="E90" s="463"/>
      <c r="F90" s="220" t="s">
        <v>27</v>
      </c>
      <c r="G90" s="462"/>
      <c r="H90" s="464"/>
    </row>
    <row r="91" spans="1:15" ht="20.100000000000001" customHeight="1" x14ac:dyDescent="0.15">
      <c r="A91" s="529" t="s">
        <v>248</v>
      </c>
      <c r="B91" s="219" t="s">
        <v>34</v>
      </c>
      <c r="C91" s="470"/>
      <c r="D91" s="471"/>
      <c r="E91" s="471"/>
      <c r="F91" s="471"/>
      <c r="G91" s="471"/>
      <c r="H91" s="472"/>
      <c r="K91" s="90" ph="1"/>
      <c r="O91" s="90" ph="1"/>
    </row>
    <row r="92" spans="1:15" ht="20.100000000000001" customHeight="1" x14ac:dyDescent="0.15">
      <c r="A92" s="530"/>
      <c r="B92" s="102" t="s">
        <v>18</v>
      </c>
      <c r="C92" s="447"/>
      <c r="D92" s="432"/>
      <c r="E92" s="432"/>
      <c r="F92" s="432"/>
      <c r="G92" s="432"/>
      <c r="H92" s="459"/>
    </row>
    <row r="93" spans="1:15" ht="20.100000000000001" customHeight="1" x14ac:dyDescent="0.15">
      <c r="A93" s="530"/>
      <c r="B93" s="99" t="s">
        <v>34</v>
      </c>
      <c r="C93" s="446"/>
      <c r="D93" s="430"/>
      <c r="E93" s="430"/>
      <c r="F93" s="430"/>
      <c r="G93" s="430"/>
      <c r="H93" s="473"/>
      <c r="K93" s="90" ph="1"/>
      <c r="O93" s="90" ph="1"/>
    </row>
    <row r="94" spans="1:15" ht="20.100000000000001" customHeight="1" x14ac:dyDescent="0.15">
      <c r="A94" s="530"/>
      <c r="B94" s="101" t="s">
        <v>35</v>
      </c>
      <c r="C94" s="447"/>
      <c r="D94" s="432"/>
      <c r="E94" s="432"/>
      <c r="F94" s="92" t="s">
        <v>485</v>
      </c>
      <c r="G94" s="432"/>
      <c r="H94" s="459"/>
    </row>
    <row r="95" spans="1:15" ht="20.100000000000001" customHeight="1" x14ac:dyDescent="0.15">
      <c r="A95" s="530"/>
      <c r="B95" s="95" t="s">
        <v>10</v>
      </c>
      <c r="C95" s="456" t="s">
        <v>20</v>
      </c>
      <c r="D95" s="457"/>
      <c r="E95" s="457"/>
      <c r="F95" s="457"/>
      <c r="G95" s="457"/>
      <c r="H95" s="474"/>
      <c r="K95" s="90" ph="1"/>
    </row>
    <row r="96" spans="1:15" ht="20.100000000000001" customHeight="1" x14ac:dyDescent="0.15">
      <c r="A96" s="530"/>
      <c r="B96" s="96"/>
      <c r="C96" s="451"/>
      <c r="D96" s="452"/>
      <c r="E96" s="452"/>
      <c r="F96" s="452"/>
      <c r="G96" s="452"/>
      <c r="H96" s="468"/>
    </row>
    <row r="97" spans="1:15" ht="20.100000000000001" customHeight="1" x14ac:dyDescent="0.15">
      <c r="A97" s="530"/>
      <c r="B97" s="475" t="s">
        <v>391</v>
      </c>
      <c r="C97" s="99" t="s">
        <v>34</v>
      </c>
      <c r="D97" s="446"/>
      <c r="E97" s="430"/>
      <c r="F97" s="430"/>
      <c r="G97" s="430"/>
      <c r="H97" s="473"/>
      <c r="K97" s="90" ph="1"/>
    </row>
    <row r="98" spans="1:15" ht="20.100000000000001" customHeight="1" x14ac:dyDescent="0.15">
      <c r="A98" s="530"/>
      <c r="B98" s="476"/>
      <c r="C98" s="101" t="s">
        <v>23</v>
      </c>
      <c r="D98" s="447"/>
      <c r="E98" s="432"/>
      <c r="F98" s="92" t="s">
        <v>486</v>
      </c>
      <c r="G98" s="432"/>
      <c r="H98" s="459"/>
    </row>
    <row r="99" spans="1:15" ht="20.100000000000001" customHeight="1" x14ac:dyDescent="0.15">
      <c r="A99" s="530"/>
      <c r="B99" s="476"/>
      <c r="C99" s="93" t="s">
        <v>24</v>
      </c>
      <c r="D99" s="434"/>
      <c r="E99" s="435"/>
      <c r="F99" s="93" t="s">
        <v>25</v>
      </c>
      <c r="G99" s="434"/>
      <c r="H99" s="461"/>
    </row>
    <row r="100" spans="1:15" ht="20.100000000000001" customHeight="1" thickBot="1" x14ac:dyDescent="0.2">
      <c r="A100" s="531"/>
      <c r="B100" s="479"/>
      <c r="C100" s="220" t="s">
        <v>38</v>
      </c>
      <c r="D100" s="462"/>
      <c r="E100" s="463"/>
      <c r="F100" s="220" t="s">
        <v>27</v>
      </c>
      <c r="G100" s="462"/>
      <c r="H100" s="464"/>
    </row>
    <row r="101" spans="1:15" ht="20.100000000000001" customHeight="1" x14ac:dyDescent="0.15">
      <c r="A101" s="222" t="s">
        <v>254</v>
      </c>
      <c r="H101" s="225" t="s">
        <v>0</v>
      </c>
      <c r="K101" s="90" ph="1"/>
    </row>
    <row r="102" spans="1:15" ht="20.100000000000001" customHeight="1" x14ac:dyDescent="0.15">
      <c r="A102" s="223" t="str">
        <f>A2</f>
        <v>令和8年度　第42回都市公園等コンクール　『②施工部門』</v>
      </c>
      <c r="H102" s="465">
        <f>表紙!AE3</f>
        <v>0</v>
      </c>
      <c r="K102" s="90" ph="1"/>
    </row>
    <row r="103" spans="1:15" ht="20.100000000000001" customHeight="1" thickBot="1" x14ac:dyDescent="0.2">
      <c r="A103" s="224"/>
      <c r="B103" s="133" t="s">
        <v>142</v>
      </c>
      <c r="C103" s="466" t="str">
        <f>C3</f>
        <v>(20字程度）</v>
      </c>
      <c r="D103" s="466"/>
      <c r="E103" s="466"/>
      <c r="F103" s="466"/>
      <c r="G103" s="467"/>
      <c r="H103" s="465"/>
      <c r="K103" s="90" ph="1"/>
    </row>
    <row r="104" spans="1:15" ht="9.9499999999999993" customHeight="1" x14ac:dyDescent="0.15">
      <c r="A104" s="532"/>
      <c r="B104" s="533"/>
      <c r="C104" s="495" t="s">
        <v>302</v>
      </c>
      <c r="D104" s="495"/>
      <c r="E104" s="495"/>
      <c r="F104" s="495"/>
      <c r="G104" s="495"/>
      <c r="H104" s="496"/>
      <c r="K104" s="90" ph="1"/>
    </row>
    <row r="105" spans="1:15" ht="20.100000000000001" customHeight="1" x14ac:dyDescent="0.15">
      <c r="A105" s="510" t="str">
        <f>A109</f>
        <v>連名者９</v>
      </c>
      <c r="B105" s="511"/>
      <c r="C105" s="512">
        <f>C110</f>
        <v>0</v>
      </c>
      <c r="D105" s="513"/>
      <c r="E105" s="513"/>
      <c r="F105" s="513"/>
      <c r="G105" s="513"/>
      <c r="H105" s="514"/>
    </row>
    <row r="106" spans="1:15" ht="20.100000000000001" customHeight="1" x14ac:dyDescent="0.15">
      <c r="A106" s="515" t="str">
        <f>A119</f>
        <v>連名者⒑</v>
      </c>
      <c r="B106" s="516"/>
      <c r="C106" s="517">
        <f>C120</f>
        <v>0</v>
      </c>
      <c r="D106" s="518"/>
      <c r="E106" s="518"/>
      <c r="F106" s="518"/>
      <c r="G106" s="518"/>
      <c r="H106" s="519"/>
    </row>
    <row r="107" spans="1:15" ht="20.100000000000001" customHeight="1" x14ac:dyDescent="0.15">
      <c r="A107" s="515" t="str">
        <f>A129</f>
        <v>連名者⒒</v>
      </c>
      <c r="B107" s="516"/>
      <c r="C107" s="517">
        <f>C130</f>
        <v>0</v>
      </c>
      <c r="D107" s="518"/>
      <c r="E107" s="518"/>
      <c r="F107" s="518"/>
      <c r="G107" s="518"/>
      <c r="H107" s="519"/>
      <c r="K107" s="90" ph="1"/>
      <c r="O107" s="90" ph="1"/>
    </row>
    <row r="108" spans="1:15" ht="20.100000000000001" customHeight="1" thickBot="1" x14ac:dyDescent="0.2">
      <c r="A108" s="534" t="str">
        <f>A139</f>
        <v>連名者⒓</v>
      </c>
      <c r="B108" s="535"/>
      <c r="C108" s="536">
        <f>C140</f>
        <v>0</v>
      </c>
      <c r="D108" s="537"/>
      <c r="E108" s="537"/>
      <c r="F108" s="537"/>
      <c r="G108" s="537"/>
      <c r="H108" s="538"/>
    </row>
    <row r="109" spans="1:15" ht="20.100000000000001" customHeight="1" x14ac:dyDescent="0.15">
      <c r="A109" s="530" t="s">
        <v>249</v>
      </c>
      <c r="B109" s="219" t="s">
        <v>34</v>
      </c>
      <c r="C109" s="470"/>
      <c r="D109" s="471"/>
      <c r="E109" s="471"/>
      <c r="F109" s="471"/>
      <c r="G109" s="471"/>
      <c r="H109" s="472"/>
      <c r="K109" s="90" ph="1"/>
    </row>
    <row r="110" spans="1:15" ht="20.100000000000001" customHeight="1" x14ac:dyDescent="0.15">
      <c r="A110" s="530"/>
      <c r="B110" s="102" t="s">
        <v>18</v>
      </c>
      <c r="C110" s="447"/>
      <c r="D110" s="432"/>
      <c r="E110" s="432"/>
      <c r="F110" s="432"/>
      <c r="G110" s="432"/>
      <c r="H110" s="459"/>
    </row>
    <row r="111" spans="1:15" ht="20.100000000000001" customHeight="1" x14ac:dyDescent="0.15">
      <c r="A111" s="530"/>
      <c r="B111" s="99" t="s">
        <v>34</v>
      </c>
      <c r="C111" s="446"/>
      <c r="D111" s="430"/>
      <c r="E111" s="430"/>
      <c r="F111" s="430"/>
      <c r="G111" s="430"/>
      <c r="H111" s="473"/>
      <c r="K111" s="90" ph="1"/>
    </row>
    <row r="112" spans="1:15" ht="20.100000000000001" customHeight="1" x14ac:dyDescent="0.15">
      <c r="A112" s="530"/>
      <c r="B112" s="101" t="s">
        <v>35</v>
      </c>
      <c r="C112" s="447"/>
      <c r="D112" s="432"/>
      <c r="E112" s="432"/>
      <c r="F112" s="92" t="s">
        <v>485</v>
      </c>
      <c r="G112" s="432"/>
      <c r="H112" s="459"/>
    </row>
    <row r="113" spans="1:11" ht="20.100000000000001" customHeight="1" x14ac:dyDescent="0.15">
      <c r="A113" s="530"/>
      <c r="B113" s="95" t="s">
        <v>10</v>
      </c>
      <c r="C113" s="456" t="s">
        <v>20</v>
      </c>
      <c r="D113" s="457"/>
      <c r="E113" s="457"/>
      <c r="F113" s="457"/>
      <c r="G113" s="457"/>
      <c r="H113" s="474"/>
      <c r="K113" s="90" ph="1"/>
    </row>
    <row r="114" spans="1:11" ht="20.100000000000001" customHeight="1" x14ac:dyDescent="0.15">
      <c r="A114" s="530"/>
      <c r="B114" s="96"/>
      <c r="C114" s="451"/>
      <c r="D114" s="452"/>
      <c r="E114" s="452"/>
      <c r="F114" s="452"/>
      <c r="G114" s="452"/>
      <c r="H114" s="468"/>
    </row>
    <row r="115" spans="1:11" ht="20.100000000000001" customHeight="1" x14ac:dyDescent="0.15">
      <c r="A115" s="530"/>
      <c r="B115" s="475" t="s">
        <v>391</v>
      </c>
      <c r="C115" s="99" t="s">
        <v>34</v>
      </c>
      <c r="D115" s="446"/>
      <c r="E115" s="430"/>
      <c r="F115" s="430"/>
      <c r="G115" s="430"/>
      <c r="H115" s="473"/>
    </row>
    <row r="116" spans="1:11" ht="20.100000000000001" customHeight="1" x14ac:dyDescent="0.15">
      <c r="A116" s="530"/>
      <c r="B116" s="476"/>
      <c r="C116" s="101" t="s">
        <v>23</v>
      </c>
      <c r="D116" s="447"/>
      <c r="E116" s="432"/>
      <c r="F116" s="92" t="s">
        <v>486</v>
      </c>
      <c r="G116" s="432"/>
      <c r="H116" s="459"/>
    </row>
    <row r="117" spans="1:11" ht="20.100000000000001" customHeight="1" x14ac:dyDescent="0.15">
      <c r="A117" s="530"/>
      <c r="B117" s="476"/>
      <c r="C117" s="93" t="s">
        <v>24</v>
      </c>
      <c r="D117" s="434"/>
      <c r="E117" s="435"/>
      <c r="F117" s="93" t="s">
        <v>25</v>
      </c>
      <c r="G117" s="434"/>
      <c r="H117" s="461"/>
    </row>
    <row r="118" spans="1:11" ht="20.100000000000001" customHeight="1" thickBot="1" x14ac:dyDescent="0.2">
      <c r="A118" s="530"/>
      <c r="B118" s="479"/>
      <c r="C118" s="220" t="s">
        <v>38</v>
      </c>
      <c r="D118" s="462"/>
      <c r="E118" s="463"/>
      <c r="F118" s="220" t="s">
        <v>27</v>
      </c>
      <c r="G118" s="462"/>
      <c r="H118" s="464"/>
    </row>
    <row r="119" spans="1:11" ht="20.100000000000001" customHeight="1" x14ac:dyDescent="0.15">
      <c r="A119" s="529" t="s">
        <v>250</v>
      </c>
      <c r="B119" s="219" t="s">
        <v>34</v>
      </c>
      <c r="C119" s="470"/>
      <c r="D119" s="471"/>
      <c r="E119" s="471"/>
      <c r="F119" s="471"/>
      <c r="G119" s="471"/>
      <c r="H119" s="472"/>
    </row>
    <row r="120" spans="1:11" ht="20.100000000000001" customHeight="1" x14ac:dyDescent="0.15">
      <c r="A120" s="530"/>
      <c r="B120" s="102" t="s">
        <v>18</v>
      </c>
      <c r="C120" s="447"/>
      <c r="D120" s="432"/>
      <c r="E120" s="432"/>
      <c r="F120" s="432"/>
      <c r="G120" s="432"/>
      <c r="H120" s="459"/>
    </row>
    <row r="121" spans="1:11" ht="20.100000000000001" customHeight="1" x14ac:dyDescent="0.15">
      <c r="A121" s="530"/>
      <c r="B121" s="99" t="s">
        <v>34</v>
      </c>
      <c r="C121" s="446"/>
      <c r="D121" s="430"/>
      <c r="E121" s="430"/>
      <c r="F121" s="430"/>
      <c r="G121" s="430"/>
      <c r="H121" s="473"/>
    </row>
    <row r="122" spans="1:11" ht="20.100000000000001" customHeight="1" x14ac:dyDescent="0.15">
      <c r="A122" s="530"/>
      <c r="B122" s="101" t="s">
        <v>35</v>
      </c>
      <c r="C122" s="447"/>
      <c r="D122" s="432"/>
      <c r="E122" s="432"/>
      <c r="F122" s="92" t="s">
        <v>485</v>
      </c>
      <c r="G122" s="432"/>
      <c r="H122" s="459"/>
    </row>
    <row r="123" spans="1:11" ht="20.100000000000001" customHeight="1" x14ac:dyDescent="0.15">
      <c r="A123" s="530"/>
      <c r="B123" s="95" t="s">
        <v>10</v>
      </c>
      <c r="C123" s="456" t="s">
        <v>20</v>
      </c>
      <c r="D123" s="457"/>
      <c r="E123" s="457"/>
      <c r="F123" s="457"/>
      <c r="G123" s="457"/>
      <c r="H123" s="474"/>
    </row>
    <row r="124" spans="1:11" ht="20.100000000000001" customHeight="1" x14ac:dyDescent="0.15">
      <c r="A124" s="530"/>
      <c r="B124" s="96"/>
      <c r="C124" s="451"/>
      <c r="D124" s="452"/>
      <c r="E124" s="452"/>
      <c r="F124" s="452"/>
      <c r="G124" s="452"/>
      <c r="H124" s="468"/>
    </row>
    <row r="125" spans="1:11" ht="20.100000000000001" customHeight="1" x14ac:dyDescent="0.15">
      <c r="A125" s="530"/>
      <c r="B125" s="475" t="s">
        <v>391</v>
      </c>
      <c r="C125" s="99" t="s">
        <v>34</v>
      </c>
      <c r="D125" s="446"/>
      <c r="E125" s="430"/>
      <c r="F125" s="430"/>
      <c r="G125" s="430"/>
      <c r="H125" s="473"/>
    </row>
    <row r="126" spans="1:11" ht="20.100000000000001" customHeight="1" x14ac:dyDescent="0.15">
      <c r="A126" s="530"/>
      <c r="B126" s="476"/>
      <c r="C126" s="101" t="s">
        <v>23</v>
      </c>
      <c r="D126" s="447"/>
      <c r="E126" s="432"/>
      <c r="F126" s="92" t="s">
        <v>486</v>
      </c>
      <c r="G126" s="432"/>
      <c r="H126" s="459"/>
    </row>
    <row r="127" spans="1:11" ht="20.100000000000001" customHeight="1" x14ac:dyDescent="0.15">
      <c r="A127" s="530"/>
      <c r="B127" s="476"/>
      <c r="C127" s="93" t="s">
        <v>24</v>
      </c>
      <c r="D127" s="434"/>
      <c r="E127" s="435"/>
      <c r="F127" s="93" t="s">
        <v>25</v>
      </c>
      <c r="G127" s="434"/>
      <c r="H127" s="461"/>
    </row>
    <row r="128" spans="1:11" ht="20.100000000000001" customHeight="1" thickBot="1" x14ac:dyDescent="0.2">
      <c r="A128" s="531"/>
      <c r="B128" s="479"/>
      <c r="C128" s="220" t="s">
        <v>38</v>
      </c>
      <c r="D128" s="462"/>
      <c r="E128" s="463"/>
      <c r="F128" s="220" t="s">
        <v>27</v>
      </c>
      <c r="G128" s="462"/>
      <c r="H128" s="464"/>
    </row>
    <row r="129" spans="1:15" ht="20.100000000000001" customHeight="1" x14ac:dyDescent="0.15">
      <c r="A129" s="530" t="s">
        <v>251</v>
      </c>
      <c r="B129" s="219" t="s">
        <v>34</v>
      </c>
      <c r="C129" s="470"/>
      <c r="D129" s="471"/>
      <c r="E129" s="471"/>
      <c r="F129" s="471"/>
      <c r="G129" s="471"/>
      <c r="H129" s="472"/>
    </row>
    <row r="130" spans="1:15" ht="20.100000000000001" customHeight="1" x14ac:dyDescent="0.15">
      <c r="A130" s="530"/>
      <c r="B130" s="102" t="s">
        <v>18</v>
      </c>
      <c r="C130" s="447"/>
      <c r="D130" s="432"/>
      <c r="E130" s="432"/>
      <c r="F130" s="432"/>
      <c r="G130" s="432"/>
      <c r="H130" s="459"/>
    </row>
    <row r="131" spans="1:15" ht="20.100000000000001" customHeight="1" x14ac:dyDescent="0.15">
      <c r="A131" s="530"/>
      <c r="B131" s="99" t="s">
        <v>34</v>
      </c>
      <c r="C131" s="446"/>
      <c r="D131" s="430"/>
      <c r="E131" s="430"/>
      <c r="F131" s="430"/>
      <c r="G131" s="430"/>
      <c r="H131" s="473"/>
    </row>
    <row r="132" spans="1:15" ht="20.100000000000001" customHeight="1" x14ac:dyDescent="0.15">
      <c r="A132" s="530"/>
      <c r="B132" s="101" t="s">
        <v>35</v>
      </c>
      <c r="C132" s="447"/>
      <c r="D132" s="432"/>
      <c r="E132" s="432"/>
      <c r="F132" s="92" t="s">
        <v>485</v>
      </c>
      <c r="G132" s="432"/>
      <c r="H132" s="459"/>
    </row>
    <row r="133" spans="1:15" ht="20.100000000000001" customHeight="1" x14ac:dyDescent="0.15">
      <c r="A133" s="530"/>
      <c r="B133" s="95" t="s">
        <v>10</v>
      </c>
      <c r="C133" s="456" t="s">
        <v>20</v>
      </c>
      <c r="D133" s="457"/>
      <c r="E133" s="457"/>
      <c r="F133" s="457"/>
      <c r="G133" s="457"/>
      <c r="H133" s="474"/>
    </row>
    <row r="134" spans="1:15" ht="20.100000000000001" customHeight="1" x14ac:dyDescent="0.15">
      <c r="A134" s="530"/>
      <c r="B134" s="96"/>
      <c r="C134" s="451"/>
      <c r="D134" s="452"/>
      <c r="E134" s="452"/>
      <c r="F134" s="452"/>
      <c r="G134" s="452"/>
      <c r="H134" s="468"/>
    </row>
    <row r="135" spans="1:15" ht="20.100000000000001" customHeight="1" x14ac:dyDescent="0.15">
      <c r="A135" s="530"/>
      <c r="B135" s="475" t="s">
        <v>391</v>
      </c>
      <c r="C135" s="99" t="s">
        <v>34</v>
      </c>
      <c r="D135" s="446"/>
      <c r="E135" s="430"/>
      <c r="F135" s="430"/>
      <c r="G135" s="430"/>
      <c r="H135" s="473"/>
      <c r="K135" s="90" ph="1"/>
    </row>
    <row r="136" spans="1:15" ht="20.100000000000001" customHeight="1" x14ac:dyDescent="0.15">
      <c r="A136" s="530"/>
      <c r="B136" s="476"/>
      <c r="C136" s="101" t="s">
        <v>23</v>
      </c>
      <c r="D136" s="447"/>
      <c r="E136" s="432"/>
      <c r="F136" s="92" t="s">
        <v>486</v>
      </c>
      <c r="G136" s="432"/>
      <c r="H136" s="459"/>
      <c r="K136" s="90" ph="1"/>
    </row>
    <row r="137" spans="1:15" ht="20.100000000000001" customHeight="1" x14ac:dyDescent="0.15">
      <c r="A137" s="530"/>
      <c r="B137" s="476"/>
      <c r="C137" s="93" t="s">
        <v>24</v>
      </c>
      <c r="D137" s="434"/>
      <c r="E137" s="435"/>
      <c r="F137" s="93" t="s">
        <v>25</v>
      </c>
      <c r="G137" s="434"/>
      <c r="H137" s="461"/>
      <c r="K137" s="90" ph="1"/>
    </row>
    <row r="138" spans="1:15" ht="20.100000000000001" customHeight="1" thickBot="1" x14ac:dyDescent="0.2">
      <c r="A138" s="530"/>
      <c r="B138" s="479"/>
      <c r="C138" s="220" t="s">
        <v>38</v>
      </c>
      <c r="D138" s="462"/>
      <c r="E138" s="463"/>
      <c r="F138" s="220" t="s">
        <v>27</v>
      </c>
      <c r="G138" s="462"/>
      <c r="H138" s="464"/>
      <c r="K138" s="90" ph="1"/>
    </row>
    <row r="139" spans="1:15" ht="20.100000000000001" customHeight="1" x14ac:dyDescent="0.15">
      <c r="A139" s="529" t="s">
        <v>252</v>
      </c>
      <c r="B139" s="219" t="s">
        <v>34</v>
      </c>
      <c r="C139" s="470"/>
      <c r="D139" s="471"/>
      <c r="E139" s="471"/>
      <c r="F139" s="471"/>
      <c r="G139" s="471"/>
      <c r="H139" s="472"/>
    </row>
    <row r="140" spans="1:15" ht="20.100000000000001" customHeight="1" x14ac:dyDescent="0.15">
      <c r="A140" s="530"/>
      <c r="B140" s="102" t="s">
        <v>18</v>
      </c>
      <c r="C140" s="447"/>
      <c r="D140" s="432"/>
      <c r="E140" s="432"/>
      <c r="F140" s="432"/>
      <c r="G140" s="432"/>
      <c r="H140" s="459"/>
    </row>
    <row r="141" spans="1:15" ht="20.100000000000001" customHeight="1" x14ac:dyDescent="0.15">
      <c r="A141" s="530"/>
      <c r="B141" s="99" t="s">
        <v>34</v>
      </c>
      <c r="C141" s="446"/>
      <c r="D141" s="430"/>
      <c r="E141" s="430"/>
      <c r="F141" s="430"/>
      <c r="G141" s="430"/>
      <c r="H141" s="473"/>
      <c r="K141" s="90" ph="1"/>
      <c r="O141" s="90" ph="1"/>
    </row>
    <row r="142" spans="1:15" ht="20.100000000000001" customHeight="1" x14ac:dyDescent="0.15">
      <c r="A142" s="530"/>
      <c r="B142" s="101" t="s">
        <v>35</v>
      </c>
      <c r="C142" s="447"/>
      <c r="D142" s="432"/>
      <c r="E142" s="432"/>
      <c r="F142" s="92" t="s">
        <v>485</v>
      </c>
      <c r="G142" s="432"/>
      <c r="H142" s="459"/>
    </row>
    <row r="143" spans="1:15" ht="20.100000000000001" customHeight="1" x14ac:dyDescent="0.15">
      <c r="A143" s="530"/>
      <c r="B143" s="95" t="s">
        <v>10</v>
      </c>
      <c r="C143" s="456" t="s">
        <v>20</v>
      </c>
      <c r="D143" s="457"/>
      <c r="E143" s="457"/>
      <c r="F143" s="457"/>
      <c r="G143" s="457"/>
      <c r="H143" s="474"/>
      <c r="O143" s="90" ph="1"/>
    </row>
    <row r="144" spans="1:15" ht="20.100000000000001" customHeight="1" x14ac:dyDescent="0.15">
      <c r="A144" s="530"/>
      <c r="B144" s="96"/>
      <c r="C144" s="451"/>
      <c r="D144" s="452"/>
      <c r="E144" s="452"/>
      <c r="F144" s="452"/>
      <c r="G144" s="452"/>
      <c r="H144" s="468"/>
    </row>
    <row r="145" spans="1:15" ht="20.100000000000001" customHeight="1" x14ac:dyDescent="0.15">
      <c r="A145" s="530"/>
      <c r="B145" s="475" t="s">
        <v>391</v>
      </c>
      <c r="C145" s="99" t="s">
        <v>34</v>
      </c>
      <c r="D145" s="446"/>
      <c r="E145" s="430"/>
      <c r="F145" s="430"/>
      <c r="G145" s="430"/>
      <c r="H145" s="473"/>
      <c r="K145" s="90" ph="1"/>
    </row>
    <row r="146" spans="1:15" ht="20.100000000000001" customHeight="1" x14ac:dyDescent="0.15">
      <c r="A146" s="530"/>
      <c r="B146" s="476"/>
      <c r="C146" s="101" t="s">
        <v>23</v>
      </c>
      <c r="D146" s="447"/>
      <c r="E146" s="432"/>
      <c r="F146" s="92" t="s">
        <v>486</v>
      </c>
      <c r="G146" s="432"/>
      <c r="H146" s="459"/>
    </row>
    <row r="147" spans="1:15" ht="20.100000000000001" customHeight="1" x14ac:dyDescent="0.15">
      <c r="A147" s="530"/>
      <c r="B147" s="476"/>
      <c r="C147" s="93" t="s">
        <v>24</v>
      </c>
      <c r="D147" s="434"/>
      <c r="E147" s="435"/>
      <c r="F147" s="93" t="s">
        <v>25</v>
      </c>
      <c r="G147" s="434"/>
      <c r="H147" s="461"/>
      <c r="K147" s="90" ph="1"/>
    </row>
    <row r="148" spans="1:15" ht="20.100000000000001" customHeight="1" thickBot="1" x14ac:dyDescent="0.2">
      <c r="A148" s="531"/>
      <c r="B148" s="479"/>
      <c r="C148" s="220" t="s">
        <v>38</v>
      </c>
      <c r="D148" s="462"/>
      <c r="E148" s="463"/>
      <c r="F148" s="220" t="s">
        <v>27</v>
      </c>
      <c r="G148" s="462"/>
      <c r="H148" s="464"/>
    </row>
    <row r="149" spans="1:15" ht="20.100000000000001" customHeight="1" x14ac:dyDescent="0.15">
      <c r="B149" s="90" ph="1"/>
      <c r="F149" s="90" ph="1"/>
      <c r="K149" s="90" ph="1"/>
      <c r="O149" s="90" ph="1"/>
    </row>
    <row r="151" spans="1:15" ht="20.100000000000001" customHeight="1" x14ac:dyDescent="0.15">
      <c r="F151" s="90" ph="1"/>
      <c r="O151" s="90" ph="1"/>
    </row>
    <row r="153" spans="1:15" ht="20.100000000000001" customHeight="1" x14ac:dyDescent="0.15">
      <c r="B153" s="90" ph="1"/>
      <c r="K153" s="90" ph="1"/>
    </row>
    <row r="154" spans="1:15" ht="20.100000000000001" customHeight="1" x14ac:dyDescent="0.15">
      <c r="B154" s="90" ph="1"/>
      <c r="K154" s="90" ph="1"/>
    </row>
    <row r="157" spans="1:15" ht="20.100000000000001" customHeight="1" x14ac:dyDescent="0.15">
      <c r="B157" s="90" ph="1"/>
      <c r="F157" s="90" ph="1"/>
      <c r="K157" s="90" ph="1"/>
      <c r="O157" s="90" ph="1"/>
    </row>
    <row r="159" spans="1:15" ht="20.100000000000001" customHeight="1" x14ac:dyDescent="0.15">
      <c r="F159" s="90" ph="1"/>
      <c r="O159" s="90" ph="1"/>
    </row>
    <row r="161" spans="2:15" ht="20.100000000000001" customHeight="1" x14ac:dyDescent="0.15">
      <c r="B161" s="90" ph="1"/>
      <c r="K161" s="90" ph="1"/>
    </row>
    <row r="163" spans="2:15" ht="20.100000000000001" customHeight="1" x14ac:dyDescent="0.15">
      <c r="B163" s="90" ph="1"/>
      <c r="K163" s="90" ph="1"/>
    </row>
    <row r="165" spans="2:15" ht="20.100000000000001" customHeight="1" x14ac:dyDescent="0.15">
      <c r="B165" s="90" ph="1"/>
      <c r="K165" s="90" ph="1"/>
    </row>
    <row r="167" spans="2:15" ht="20.100000000000001" customHeight="1" x14ac:dyDescent="0.15">
      <c r="B167" s="90" ph="1"/>
      <c r="F167" s="90" ph="1"/>
      <c r="K167" s="90" ph="1"/>
      <c r="O167" s="90" ph="1"/>
    </row>
    <row r="169" spans="2:15" ht="20.100000000000001" customHeight="1" x14ac:dyDescent="0.15">
      <c r="F169" s="90" ph="1"/>
      <c r="O169" s="90" ph="1"/>
    </row>
    <row r="171" spans="2:15" ht="20.100000000000001" customHeight="1" x14ac:dyDescent="0.15">
      <c r="B171" s="90" ph="1"/>
      <c r="K171" s="90" ph="1"/>
    </row>
    <row r="172" spans="2:15" ht="20.100000000000001" customHeight="1" x14ac:dyDescent="0.15">
      <c r="B172" s="90" ph="1"/>
      <c r="K172" s="90" ph="1"/>
    </row>
    <row r="175" spans="2:15" ht="20.100000000000001" customHeight="1" x14ac:dyDescent="0.15">
      <c r="B175" s="90" ph="1"/>
      <c r="F175" s="90" ph="1"/>
      <c r="K175" s="90" ph="1"/>
      <c r="O175" s="90" ph="1"/>
    </row>
    <row r="177" spans="2:15" ht="20.100000000000001" customHeight="1" x14ac:dyDescent="0.15">
      <c r="F177" s="90" ph="1"/>
      <c r="O177" s="90" ph="1"/>
    </row>
    <row r="179" spans="2:15" ht="20.100000000000001" customHeight="1" x14ac:dyDescent="0.15">
      <c r="B179" s="90" ph="1"/>
      <c r="K179" s="90" ph="1"/>
    </row>
    <row r="181" spans="2:15" ht="20.100000000000001" customHeight="1" x14ac:dyDescent="0.15">
      <c r="B181" s="90" ph="1"/>
      <c r="K181" s="90" ph="1"/>
    </row>
    <row r="183" spans="2:15" ht="20.100000000000001" customHeight="1" x14ac:dyDescent="0.15">
      <c r="B183" s="90" ph="1"/>
      <c r="K183" s="90" ph="1"/>
    </row>
    <row r="185" spans="2:15" ht="20.100000000000001" customHeight="1" x14ac:dyDescent="0.15">
      <c r="F185" s="90" ph="1"/>
      <c r="O185" s="90" ph="1"/>
    </row>
    <row r="187" spans="2:15" ht="20.100000000000001" customHeight="1" x14ac:dyDescent="0.15">
      <c r="B187" s="90" ph="1"/>
      <c r="K187" s="90" ph="1"/>
    </row>
    <row r="188" spans="2:15" ht="20.100000000000001" customHeight="1" x14ac:dyDescent="0.15">
      <c r="B188" s="90" ph="1"/>
      <c r="K188" s="90" ph="1"/>
    </row>
    <row r="191" spans="2:15" ht="20.100000000000001" customHeight="1" x14ac:dyDescent="0.15">
      <c r="B191" s="90" ph="1"/>
      <c r="F191" s="90" ph="1"/>
      <c r="K191" s="90" ph="1"/>
      <c r="O191" s="90" ph="1"/>
    </row>
    <row r="193" spans="2:15" ht="20.100000000000001" customHeight="1" x14ac:dyDescent="0.15">
      <c r="B193" s="90" ph="1"/>
      <c r="K193" s="90" ph="1"/>
    </row>
    <row r="195" spans="2:15" ht="20.100000000000001" customHeight="1" x14ac:dyDescent="0.15">
      <c r="B195" s="90" ph="1"/>
      <c r="K195" s="90" ph="1"/>
    </row>
    <row r="197" spans="2:15" ht="20.100000000000001" customHeight="1" x14ac:dyDescent="0.15">
      <c r="B197" s="90" ph="1"/>
      <c r="K197" s="90" ph="1"/>
    </row>
    <row r="199" spans="2:15" ht="20.100000000000001" customHeight="1" x14ac:dyDescent="0.15">
      <c r="B199" s="90" ph="1"/>
      <c r="F199" s="90" ph="1"/>
      <c r="K199" s="90" ph="1"/>
      <c r="O199" s="90" ph="1"/>
    </row>
    <row r="201" spans="2:15" ht="20.100000000000001" customHeight="1" x14ac:dyDescent="0.15">
      <c r="B201" s="90" ph="1"/>
      <c r="K201" s="90" ph="1"/>
    </row>
    <row r="203" spans="2:15" ht="20.100000000000001" customHeight="1" x14ac:dyDescent="0.15">
      <c r="B203" s="90" ph="1"/>
      <c r="K203" s="90" ph="1"/>
    </row>
    <row r="205" spans="2:15" ht="20.100000000000001" customHeight="1" x14ac:dyDescent="0.15">
      <c r="B205" s="90" ph="1"/>
      <c r="K205" s="90" ph="1"/>
    </row>
    <row r="207" spans="2:15" ht="20.100000000000001" customHeight="1" x14ac:dyDescent="0.15">
      <c r="B207" s="90" ph="1"/>
      <c r="F207" s="90" ph="1"/>
      <c r="K207" s="90" ph="1"/>
      <c r="O207" s="90" ph="1"/>
    </row>
    <row r="209" spans="2:15" ht="20.100000000000001" customHeight="1" x14ac:dyDescent="0.15">
      <c r="B209" s="90" ph="1"/>
      <c r="K209" s="90" ph="1"/>
    </row>
    <row r="210" spans="2:15" ht="20.100000000000001" customHeight="1" x14ac:dyDescent="0.15">
      <c r="B210" s="90" ph="1"/>
      <c r="K210" s="90" ph="1"/>
    </row>
    <row r="211" spans="2:15" ht="20.100000000000001" customHeight="1" x14ac:dyDescent="0.15">
      <c r="B211" s="90" ph="1"/>
      <c r="K211" s="90" ph="1"/>
    </row>
    <row r="213" spans="2:15" ht="20.100000000000001" customHeight="1" x14ac:dyDescent="0.15">
      <c r="B213" s="90" ph="1"/>
      <c r="K213" s="90" ph="1"/>
    </row>
    <row r="215" spans="2:15" ht="20.100000000000001" customHeight="1" x14ac:dyDescent="0.15">
      <c r="B215" s="90" ph="1"/>
      <c r="F215" s="90" ph="1"/>
      <c r="K215" s="90" ph="1"/>
      <c r="O215" s="90" ph="1"/>
    </row>
    <row r="217" spans="2:15" ht="20.100000000000001" customHeight="1" x14ac:dyDescent="0.15">
      <c r="B217" s="90" ph="1"/>
      <c r="K217" s="90" ph="1"/>
    </row>
    <row r="218" spans="2:15" ht="20.100000000000001" customHeight="1" x14ac:dyDescent="0.15">
      <c r="B218" s="90" ph="1"/>
      <c r="K218" s="90" ph="1"/>
    </row>
    <row r="219" spans="2:15" ht="20.100000000000001" customHeight="1" x14ac:dyDescent="0.15">
      <c r="B219" s="90" ph="1"/>
      <c r="K219" s="90" ph="1"/>
    </row>
    <row r="221" spans="2:15" ht="20.100000000000001" customHeight="1" x14ac:dyDescent="0.15">
      <c r="B221" s="90" ph="1"/>
      <c r="K221" s="90" ph="1"/>
    </row>
    <row r="223" spans="2:15" ht="20.100000000000001" customHeight="1" x14ac:dyDescent="0.15">
      <c r="B223" s="90" ph="1"/>
      <c r="F223" s="90" ph="1"/>
      <c r="K223" s="90" ph="1"/>
      <c r="O223" s="90" ph="1"/>
    </row>
    <row r="225" spans="2:15" ht="20.100000000000001" customHeight="1" x14ac:dyDescent="0.15">
      <c r="B225" s="90" ph="1"/>
      <c r="K225" s="90" ph="1"/>
    </row>
    <row r="226" spans="2:15" ht="20.100000000000001" customHeight="1" x14ac:dyDescent="0.15">
      <c r="B226" s="90" ph="1"/>
      <c r="K226" s="90" ph="1"/>
    </row>
    <row r="227" spans="2:15" ht="20.100000000000001" customHeight="1" x14ac:dyDescent="0.15">
      <c r="B227" s="90" ph="1"/>
      <c r="K227" s="90" ph="1"/>
    </row>
    <row r="229" spans="2:15" ht="20.100000000000001" customHeight="1" x14ac:dyDescent="0.15">
      <c r="B229" s="90" ph="1"/>
      <c r="K229" s="90" ph="1"/>
    </row>
    <row r="231" spans="2:15" ht="20.100000000000001" customHeight="1" x14ac:dyDescent="0.15">
      <c r="B231" s="90" ph="1"/>
      <c r="F231" s="90" ph="1"/>
      <c r="K231" s="90" ph="1"/>
      <c r="O231" s="90" ph="1"/>
    </row>
    <row r="233" spans="2:15" ht="20.100000000000001" customHeight="1" x14ac:dyDescent="0.15">
      <c r="B233" s="90" ph="1"/>
      <c r="K233" s="90" ph="1"/>
    </row>
    <row r="234" spans="2:15" ht="20.100000000000001" customHeight="1" x14ac:dyDescent="0.15">
      <c r="B234" s="90" ph="1"/>
      <c r="K234" s="90" ph="1"/>
    </row>
    <row r="235" spans="2:15" ht="20.100000000000001" customHeight="1" x14ac:dyDescent="0.15">
      <c r="B235" s="90" ph="1"/>
      <c r="K235" s="90" ph="1"/>
    </row>
    <row r="237" spans="2:15" ht="20.100000000000001" customHeight="1" x14ac:dyDescent="0.15">
      <c r="B237" s="90" ph="1"/>
      <c r="K237" s="90" ph="1"/>
    </row>
    <row r="238" spans="2:15" ht="20.100000000000001" customHeight="1" x14ac:dyDescent="0.15">
      <c r="B238" s="90" ph="1"/>
      <c r="K238" s="90" ph="1"/>
    </row>
    <row r="239" spans="2:15" ht="20.100000000000001" customHeight="1" x14ac:dyDescent="0.15">
      <c r="B239" s="90" ph="1"/>
      <c r="K239" s="90" ph="1"/>
    </row>
    <row r="241" spans="2:15" ht="20.100000000000001" customHeight="1" x14ac:dyDescent="0.15">
      <c r="B241" s="90" ph="1"/>
      <c r="F241" s="90" ph="1"/>
      <c r="K241" s="90" ph="1"/>
      <c r="O241" s="90" ph="1"/>
    </row>
    <row r="243" spans="2:15" ht="20.100000000000001" customHeight="1" x14ac:dyDescent="0.15">
      <c r="B243" s="90" ph="1"/>
      <c r="K243" s="90" ph="1"/>
    </row>
    <row r="244" spans="2:15" ht="20.100000000000001" customHeight="1" x14ac:dyDescent="0.15">
      <c r="B244" s="90" ph="1"/>
      <c r="K244" s="90" ph="1"/>
    </row>
    <row r="245" spans="2:15" ht="20.100000000000001" customHeight="1" x14ac:dyDescent="0.15">
      <c r="B245" s="90" ph="1"/>
      <c r="K245" s="90" ph="1"/>
    </row>
    <row r="247" spans="2:15" ht="20.100000000000001" customHeight="1" x14ac:dyDescent="0.15">
      <c r="B247" s="90" ph="1"/>
      <c r="K247" s="90" ph="1"/>
    </row>
    <row r="249" spans="2:15" ht="20.100000000000001" customHeight="1" x14ac:dyDescent="0.15">
      <c r="B249" s="90" ph="1"/>
      <c r="K249" s="90" ph="1"/>
    </row>
    <row r="250" spans="2:15" ht="20.100000000000001" customHeight="1" x14ac:dyDescent="0.15">
      <c r="B250" s="90" ph="1"/>
      <c r="K250" s="90" ph="1"/>
    </row>
    <row r="251" spans="2:15" ht="20.100000000000001" customHeight="1" x14ac:dyDescent="0.15">
      <c r="B251" s="90" ph="1"/>
      <c r="K251" s="90" ph="1"/>
    </row>
    <row r="253" spans="2:15" ht="20.100000000000001" customHeight="1" x14ac:dyDescent="0.15">
      <c r="B253" s="90" ph="1"/>
      <c r="F253" s="90" ph="1"/>
      <c r="K253" s="90" ph="1"/>
      <c r="O253" s="90" ph="1"/>
    </row>
    <row r="255" spans="2:15" ht="20.100000000000001" customHeight="1" x14ac:dyDescent="0.15">
      <c r="B255" s="90" ph="1"/>
      <c r="K255" s="90" ph="1"/>
    </row>
    <row r="256" spans="2:15" ht="20.100000000000001" customHeight="1" x14ac:dyDescent="0.15">
      <c r="B256" s="90" ph="1"/>
      <c r="K256" s="90" ph="1"/>
    </row>
    <row r="257" spans="2:15" ht="20.100000000000001" customHeight="1" x14ac:dyDescent="0.15">
      <c r="B257" s="90" ph="1"/>
      <c r="K257" s="90" ph="1"/>
    </row>
    <row r="259" spans="2:15" ht="20.100000000000001" customHeight="1" x14ac:dyDescent="0.15">
      <c r="B259" s="90" ph="1"/>
      <c r="K259" s="90" ph="1"/>
    </row>
    <row r="261" spans="2:15" ht="20.100000000000001" customHeight="1" x14ac:dyDescent="0.15">
      <c r="B261" s="90" ph="1"/>
      <c r="K261" s="90" ph="1"/>
    </row>
    <row r="262" spans="2:15" ht="20.100000000000001" customHeight="1" x14ac:dyDescent="0.15">
      <c r="B262" s="90" ph="1"/>
      <c r="K262" s="90" ph="1"/>
    </row>
    <row r="264" spans="2:15" ht="20.100000000000001" customHeight="1" x14ac:dyDescent="0.15">
      <c r="B264" s="90" ph="1"/>
      <c r="K264" s="90" ph="1"/>
    </row>
    <row r="265" spans="2:15" ht="20.100000000000001" customHeight="1" x14ac:dyDescent="0.15">
      <c r="B265" s="90" ph="1"/>
      <c r="K265" s="90" ph="1"/>
    </row>
    <row r="267" spans="2:15" ht="20.100000000000001" customHeight="1" x14ac:dyDescent="0.15">
      <c r="B267" s="90" ph="1"/>
      <c r="K267" s="90" ph="1"/>
    </row>
    <row r="268" spans="2:15" ht="20.100000000000001" customHeight="1" x14ac:dyDescent="0.15">
      <c r="B268" s="90" ph="1"/>
      <c r="K268" s="90" ph="1"/>
    </row>
    <row r="269" spans="2:15" ht="20.100000000000001" customHeight="1" x14ac:dyDescent="0.15">
      <c r="B269" s="90" ph="1"/>
      <c r="K269" s="90" ph="1"/>
    </row>
    <row r="271" spans="2:15" ht="20.100000000000001" customHeight="1" x14ac:dyDescent="0.15">
      <c r="B271" s="90" ph="1"/>
      <c r="F271" s="90" ph="1"/>
      <c r="K271" s="90" ph="1"/>
      <c r="O271" s="90" ph="1"/>
    </row>
    <row r="273" spans="2:15" ht="20.100000000000001" customHeight="1" x14ac:dyDescent="0.15">
      <c r="B273" s="90" ph="1"/>
      <c r="K273" s="90" ph="1"/>
    </row>
    <row r="274" spans="2:15" ht="20.100000000000001" customHeight="1" x14ac:dyDescent="0.15">
      <c r="B274" s="90" ph="1"/>
      <c r="K274" s="90" ph="1"/>
    </row>
    <row r="275" spans="2:15" ht="20.100000000000001" customHeight="1" x14ac:dyDescent="0.15">
      <c r="B275" s="90" ph="1"/>
      <c r="K275" s="90" ph="1"/>
    </row>
    <row r="277" spans="2:15" ht="20.100000000000001" customHeight="1" x14ac:dyDescent="0.15">
      <c r="B277" s="90" ph="1"/>
      <c r="K277" s="90" ph="1"/>
    </row>
    <row r="279" spans="2:15" ht="20.100000000000001" customHeight="1" x14ac:dyDescent="0.15">
      <c r="B279" s="90" ph="1"/>
      <c r="K279" s="90" ph="1"/>
    </row>
    <row r="280" spans="2:15" ht="20.100000000000001" customHeight="1" x14ac:dyDescent="0.15">
      <c r="B280" s="90" ph="1"/>
      <c r="K280" s="90" ph="1"/>
    </row>
    <row r="282" spans="2:15" ht="20.100000000000001" customHeight="1" x14ac:dyDescent="0.15">
      <c r="B282" s="90" ph="1"/>
      <c r="K282" s="90" ph="1"/>
    </row>
    <row r="283" spans="2:15" ht="20.100000000000001" customHeight="1" x14ac:dyDescent="0.15">
      <c r="B283" s="90" ph="1"/>
      <c r="K283" s="90" ph="1"/>
    </row>
    <row r="284" spans="2:15" ht="20.100000000000001" customHeight="1" x14ac:dyDescent="0.15">
      <c r="B284" s="90" ph="1"/>
      <c r="K284" s="90" ph="1"/>
    </row>
    <row r="286" spans="2:15" ht="20.100000000000001" customHeight="1" x14ac:dyDescent="0.15">
      <c r="B286" s="90" ph="1"/>
      <c r="F286" s="90" ph="1"/>
      <c r="K286" s="90" ph="1"/>
      <c r="O286" s="90" ph="1"/>
    </row>
    <row r="288" spans="2:15" ht="20.100000000000001" customHeight="1" x14ac:dyDescent="0.15">
      <c r="B288" s="90" ph="1"/>
      <c r="K288" s="90" ph="1"/>
    </row>
    <row r="289" spans="2:11" ht="20.100000000000001" customHeight="1" x14ac:dyDescent="0.15">
      <c r="B289" s="90" ph="1"/>
      <c r="K289" s="90" ph="1"/>
    </row>
    <row r="290" spans="2:11" ht="20.100000000000001" customHeight="1" x14ac:dyDescent="0.15">
      <c r="B290" s="90" ph="1"/>
      <c r="K290" s="90" ph="1"/>
    </row>
    <row r="292" spans="2:11" ht="20.100000000000001" customHeight="1" x14ac:dyDescent="0.15">
      <c r="B292" s="90" ph="1"/>
      <c r="K292" s="90" ph="1"/>
    </row>
    <row r="294" spans="2:11" ht="20.100000000000001" customHeight="1" x14ac:dyDescent="0.15">
      <c r="B294" s="90" ph="1"/>
      <c r="K294" s="90" ph="1"/>
    </row>
    <row r="295" spans="2:11" ht="20.100000000000001" customHeight="1" x14ac:dyDescent="0.15">
      <c r="B295" s="90" ph="1"/>
      <c r="K295" s="90" ph="1"/>
    </row>
    <row r="296" spans="2:11" ht="20.100000000000001" customHeight="1" x14ac:dyDescent="0.15">
      <c r="B296" s="90" ph="1"/>
      <c r="K296" s="90" ph="1"/>
    </row>
    <row r="297" spans="2:11" ht="20.100000000000001" customHeight="1" x14ac:dyDescent="0.15">
      <c r="B297" s="90" ph="1"/>
      <c r="K297" s="90" ph="1"/>
    </row>
    <row r="298" spans="2:11" ht="20.100000000000001" customHeight="1" x14ac:dyDescent="0.15">
      <c r="B298" s="90" ph="1"/>
      <c r="K298" s="90" ph="1"/>
    </row>
    <row r="299" spans="2:11" ht="20.100000000000001" customHeight="1" x14ac:dyDescent="0.15">
      <c r="B299" s="90" ph="1"/>
      <c r="K299" s="90" ph="1"/>
    </row>
    <row r="301" spans="2:11" ht="20.100000000000001" customHeight="1" x14ac:dyDescent="0.15">
      <c r="B301" s="90" ph="1"/>
      <c r="K301" s="90" ph="1"/>
    </row>
    <row r="303" spans="2:11" ht="20.100000000000001" customHeight="1" x14ac:dyDescent="0.15">
      <c r="B303" s="90" ph="1"/>
      <c r="K303" s="90" ph="1"/>
    </row>
    <row r="304" spans="2:11" ht="20.100000000000001" customHeight="1" x14ac:dyDescent="0.15">
      <c r="B304" s="90" ph="1"/>
      <c r="K304" s="90" ph="1"/>
    </row>
    <row r="305" spans="2:11" ht="20.100000000000001" customHeight="1" x14ac:dyDescent="0.15">
      <c r="B305" s="90" ph="1"/>
      <c r="K305" s="90" ph="1"/>
    </row>
    <row r="307" spans="2:11" ht="20.100000000000001" customHeight="1" x14ac:dyDescent="0.15">
      <c r="B307" s="90" ph="1"/>
      <c r="K307" s="90" ph="1"/>
    </row>
    <row r="308" spans="2:11" ht="20.100000000000001" customHeight="1" x14ac:dyDescent="0.15">
      <c r="B308" s="90" ph="1"/>
      <c r="K308" s="90" ph="1"/>
    </row>
    <row r="309" spans="2:11" ht="20.100000000000001" customHeight="1" x14ac:dyDescent="0.15">
      <c r="B309" s="90" ph="1"/>
      <c r="K309" s="90" ph="1"/>
    </row>
    <row r="311" spans="2:11" ht="20.100000000000001" customHeight="1" x14ac:dyDescent="0.15">
      <c r="B311" s="90" ph="1"/>
      <c r="K311" s="90" ph="1"/>
    </row>
    <row r="313" spans="2:11" ht="20.100000000000001" customHeight="1" x14ac:dyDescent="0.15">
      <c r="B313" s="90" ph="1"/>
      <c r="K313" s="90" ph="1"/>
    </row>
    <row r="314" spans="2:11" ht="20.100000000000001" customHeight="1" x14ac:dyDescent="0.15">
      <c r="B314" s="90" ph="1"/>
      <c r="K314" s="90" ph="1"/>
    </row>
    <row r="315" spans="2:11" ht="20.100000000000001" customHeight="1" x14ac:dyDescent="0.15">
      <c r="B315" s="90" ph="1"/>
      <c r="K315" s="90" ph="1"/>
    </row>
    <row r="316" spans="2:11" ht="20.100000000000001" customHeight="1" x14ac:dyDescent="0.15">
      <c r="B316" s="90" ph="1"/>
      <c r="K316" s="90" ph="1"/>
    </row>
    <row r="317" spans="2:11" ht="20.100000000000001" customHeight="1" x14ac:dyDescent="0.15">
      <c r="B317" s="90" ph="1"/>
      <c r="K317" s="90" ph="1"/>
    </row>
    <row r="318" spans="2:11" ht="20.100000000000001" customHeight="1" x14ac:dyDescent="0.15">
      <c r="B318" s="90" ph="1"/>
      <c r="K318" s="90" ph="1"/>
    </row>
    <row r="320" spans="2:11" ht="20.100000000000001" customHeight="1" x14ac:dyDescent="0.15">
      <c r="B320" s="90" ph="1"/>
      <c r="K320" s="90" ph="1"/>
    </row>
    <row r="322" spans="2:11" ht="20.100000000000001" customHeight="1" x14ac:dyDescent="0.15">
      <c r="B322" s="90" ph="1"/>
      <c r="K322" s="90" ph="1"/>
    </row>
    <row r="323" spans="2:11" ht="20.100000000000001" customHeight="1" x14ac:dyDescent="0.15">
      <c r="B323" s="90" ph="1"/>
      <c r="K323" s="90" ph="1"/>
    </row>
    <row r="324" spans="2:11" ht="20.100000000000001" customHeight="1" x14ac:dyDescent="0.15">
      <c r="B324" s="90" ph="1"/>
      <c r="K324" s="90" ph="1"/>
    </row>
    <row r="326" spans="2:11" ht="20.100000000000001" customHeight="1" x14ac:dyDescent="0.15">
      <c r="B326" s="90" ph="1"/>
      <c r="K326" s="90" ph="1"/>
    </row>
    <row r="327" spans="2:11" ht="20.100000000000001" customHeight="1" x14ac:dyDescent="0.15">
      <c r="B327" s="90" ph="1"/>
      <c r="K327" s="90" ph="1"/>
    </row>
    <row r="328" spans="2:11" ht="20.100000000000001" customHeight="1" x14ac:dyDescent="0.15">
      <c r="B328" s="90" ph="1"/>
      <c r="K328" s="90" ph="1"/>
    </row>
    <row r="330" spans="2:11" ht="20.100000000000001" customHeight="1" x14ac:dyDescent="0.15">
      <c r="B330" s="90" ph="1"/>
      <c r="K330" s="90" ph="1"/>
    </row>
    <row r="332" spans="2:11" ht="20.100000000000001" customHeight="1" x14ac:dyDescent="0.15">
      <c r="B332" s="90" ph="1"/>
      <c r="K332" s="90" ph="1"/>
    </row>
    <row r="333" spans="2:11" ht="20.100000000000001" customHeight="1" x14ac:dyDescent="0.15">
      <c r="B333" s="90" ph="1"/>
      <c r="K333" s="90" ph="1"/>
    </row>
    <row r="335" spans="2:11" ht="20.100000000000001" customHeight="1" x14ac:dyDescent="0.15">
      <c r="B335" s="90" ph="1"/>
      <c r="K335" s="90" ph="1"/>
    </row>
    <row r="336" spans="2:11" ht="20.100000000000001" customHeight="1" x14ac:dyDescent="0.15">
      <c r="B336" s="90" ph="1"/>
      <c r="K336" s="90" ph="1"/>
    </row>
    <row r="337" spans="2:15" ht="20.100000000000001" customHeight="1" x14ac:dyDescent="0.15">
      <c r="B337" s="90" ph="1"/>
      <c r="K337" s="90" ph="1"/>
    </row>
    <row r="339" spans="2:15" ht="20.100000000000001" customHeight="1" x14ac:dyDescent="0.15">
      <c r="B339" s="90" ph="1"/>
      <c r="F339" s="90" ph="1"/>
      <c r="K339" s="90" ph="1"/>
      <c r="O339" s="90" ph="1"/>
    </row>
    <row r="341" spans="2:15" ht="20.100000000000001" customHeight="1" x14ac:dyDescent="0.15">
      <c r="B341" s="90" ph="1"/>
      <c r="K341" s="90" ph="1"/>
    </row>
    <row r="342" spans="2:15" ht="20.100000000000001" customHeight="1" x14ac:dyDescent="0.15">
      <c r="B342" s="90" ph="1"/>
      <c r="K342" s="90" ph="1"/>
    </row>
    <row r="343" spans="2:15" ht="20.100000000000001" customHeight="1" x14ac:dyDescent="0.15">
      <c r="B343" s="90" ph="1"/>
      <c r="K343" s="90" ph="1"/>
    </row>
    <row r="345" spans="2:15" ht="20.100000000000001" customHeight="1" x14ac:dyDescent="0.15">
      <c r="B345" s="90" ph="1"/>
      <c r="K345" s="90" ph="1"/>
    </row>
    <row r="347" spans="2:15" ht="20.100000000000001" customHeight="1" x14ac:dyDescent="0.15">
      <c r="B347" s="90" ph="1"/>
      <c r="K347" s="90" ph="1"/>
    </row>
    <row r="348" spans="2:15" ht="20.100000000000001" customHeight="1" x14ac:dyDescent="0.15">
      <c r="B348" s="90" ph="1"/>
      <c r="K348" s="90" ph="1"/>
    </row>
    <row r="349" spans="2:15" ht="20.100000000000001" customHeight="1" x14ac:dyDescent="0.15">
      <c r="B349" s="90" ph="1"/>
      <c r="K349" s="90" ph="1"/>
    </row>
    <row r="350" spans="2:15" ht="20.100000000000001" customHeight="1" x14ac:dyDescent="0.15">
      <c r="B350" s="90" ph="1"/>
      <c r="K350" s="90" ph="1"/>
    </row>
    <row r="351" spans="2:15" ht="20.100000000000001" customHeight="1" x14ac:dyDescent="0.15">
      <c r="B351" s="90" ph="1"/>
      <c r="K351" s="90" ph="1"/>
    </row>
    <row r="352" spans="2:15" ht="20.100000000000001" customHeight="1" x14ac:dyDescent="0.15">
      <c r="B352" s="90" ph="1"/>
      <c r="K352" s="90" ph="1"/>
    </row>
    <row r="354" spans="2:11" ht="20.100000000000001" customHeight="1" x14ac:dyDescent="0.15">
      <c r="B354" s="90" ph="1"/>
      <c r="K354" s="90" ph="1"/>
    </row>
    <row r="356" spans="2:11" ht="20.100000000000001" customHeight="1" x14ac:dyDescent="0.15">
      <c r="B356" s="90" ph="1"/>
      <c r="K356" s="90" ph="1"/>
    </row>
    <row r="357" spans="2:11" ht="20.100000000000001" customHeight="1" x14ac:dyDescent="0.15">
      <c r="B357" s="90" ph="1"/>
      <c r="K357" s="90" ph="1"/>
    </row>
    <row r="358" spans="2:11" ht="20.100000000000001" customHeight="1" x14ac:dyDescent="0.15">
      <c r="B358" s="90" ph="1"/>
      <c r="K358" s="90" ph="1"/>
    </row>
    <row r="360" spans="2:11" ht="20.100000000000001" customHeight="1" x14ac:dyDescent="0.15">
      <c r="B360" s="90" ph="1"/>
      <c r="K360" s="90" ph="1"/>
    </row>
    <row r="361" spans="2:11" ht="20.100000000000001" customHeight="1" x14ac:dyDescent="0.15">
      <c r="B361" s="90" ph="1"/>
      <c r="K361" s="90" ph="1"/>
    </row>
    <row r="362" spans="2:11" ht="20.100000000000001" customHeight="1" x14ac:dyDescent="0.15">
      <c r="B362" s="90" ph="1"/>
      <c r="K362" s="90" ph="1"/>
    </row>
    <row r="364" spans="2:11" ht="20.100000000000001" customHeight="1" x14ac:dyDescent="0.15">
      <c r="B364" s="90" ph="1"/>
      <c r="K364" s="90" ph="1"/>
    </row>
    <row r="366" spans="2:11" ht="20.100000000000001" customHeight="1" x14ac:dyDescent="0.15">
      <c r="B366" s="90" ph="1"/>
      <c r="K366" s="90" ph="1"/>
    </row>
    <row r="367" spans="2:11" ht="20.100000000000001" customHeight="1" x14ac:dyDescent="0.15">
      <c r="B367" s="90" ph="1"/>
      <c r="K367" s="90" ph="1"/>
    </row>
    <row r="368" spans="2:11" ht="20.100000000000001" customHeight="1" x14ac:dyDescent="0.15">
      <c r="B368" s="90" ph="1"/>
      <c r="K368" s="90" ph="1"/>
    </row>
    <row r="369" spans="2:11" ht="20.100000000000001" customHeight="1" x14ac:dyDescent="0.15">
      <c r="B369" s="90" ph="1"/>
      <c r="K369" s="90" ph="1"/>
    </row>
    <row r="370" spans="2:11" ht="20.100000000000001" customHeight="1" x14ac:dyDescent="0.15">
      <c r="B370" s="90" ph="1"/>
      <c r="K370" s="90" ph="1"/>
    </row>
    <row r="371" spans="2:11" ht="20.100000000000001" customHeight="1" x14ac:dyDescent="0.15">
      <c r="B371" s="90" ph="1"/>
      <c r="K371" s="90" ph="1"/>
    </row>
    <row r="373" spans="2:11" ht="20.100000000000001" customHeight="1" x14ac:dyDescent="0.15">
      <c r="B373" s="90" ph="1"/>
      <c r="K373" s="90" ph="1"/>
    </row>
    <row r="375" spans="2:11" ht="20.100000000000001" customHeight="1" x14ac:dyDescent="0.15">
      <c r="B375" s="90" ph="1"/>
      <c r="K375" s="90" ph="1"/>
    </row>
    <row r="376" spans="2:11" ht="20.100000000000001" customHeight="1" x14ac:dyDescent="0.15">
      <c r="B376" s="90" ph="1"/>
      <c r="K376" s="90" ph="1"/>
    </row>
    <row r="377" spans="2:11" ht="20.100000000000001" customHeight="1" x14ac:dyDescent="0.15">
      <c r="B377" s="90" ph="1"/>
      <c r="K377" s="90" ph="1"/>
    </row>
    <row r="378" spans="2:11" ht="20.100000000000001" customHeight="1" x14ac:dyDescent="0.15">
      <c r="B378" s="90" ph="1"/>
      <c r="K378" s="90" ph="1"/>
    </row>
    <row r="379" spans="2:11" ht="20.100000000000001" customHeight="1" x14ac:dyDescent="0.15">
      <c r="B379" s="90" ph="1"/>
      <c r="K379" s="90" ph="1"/>
    </row>
  </sheetData>
  <sheetProtection formatCells="0" formatColumns="0" formatRows="0"/>
  <mergeCells count="239">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6:B6"/>
    <mergeCell ref="C6:H6"/>
    <mergeCell ref="A7:B7"/>
    <mergeCell ref="C7:H7"/>
    <mergeCell ref="A8:B8"/>
    <mergeCell ref="C8:H8"/>
    <mergeCell ref="H2:H3"/>
    <mergeCell ref="C3:G3"/>
    <mergeCell ref="A5:B5"/>
    <mergeCell ref="C5:H5"/>
    <mergeCell ref="C4:H4"/>
    <mergeCell ref="A4:B4"/>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0C93-02DF-4B14-901B-0E62C21C84EF}">
  <sheetPr>
    <tabColor rgb="FFE6FFCD"/>
  </sheetPr>
  <dimension ref="A1:R379"/>
  <sheetViews>
    <sheetView showGridLines="0" showZeros="0" view="pageBreakPreview" zoomScaleNormal="100" zoomScaleSheetLayoutView="100" workbookViewId="0">
      <selection activeCell="C10" sqref="C10:G10"/>
    </sheetView>
  </sheetViews>
  <sheetFormatPr defaultColWidth="9.125" defaultRowHeight="20.100000000000001" customHeight="1" x14ac:dyDescent="0.15"/>
  <cols>
    <col min="1" max="1" width="5" style="90" customWidth="1"/>
    <col min="2" max="7" width="13.875" style="90" customWidth="1"/>
    <col min="8" max="8" width="14.75" style="90" customWidth="1"/>
    <col min="9" max="9" width="2.25" style="90" customWidth="1"/>
    <col min="10" max="10" width="18.375" style="90" customWidth="1"/>
    <col min="11" max="11" width="1.75" style="90" customWidth="1"/>
    <col min="12" max="16384" width="9.125" style="90"/>
  </cols>
  <sheetData>
    <row r="1" spans="1:15" ht="24.6" customHeight="1" x14ac:dyDescent="0.15">
      <c r="A1" s="108" t="s">
        <v>578</v>
      </c>
      <c r="H1" s="110" t="s">
        <v>0</v>
      </c>
    </row>
    <row r="2" spans="1:15" ht="24.6" customHeight="1" x14ac:dyDescent="0.15">
      <c r="A2" s="91" t="str">
        <f>応募用紙1!A3</f>
        <v>令和8年度　第42回都市公園等コンクール　『②施工部門』</v>
      </c>
      <c r="H2" s="436">
        <f>応募用紙1!O3</f>
        <v>0</v>
      </c>
      <c r="K2" s="90" ph="1"/>
      <c r="O2" s="90" ph="1"/>
    </row>
    <row r="3" spans="1:15" ht="24.6" customHeight="1" x14ac:dyDescent="0.15">
      <c r="A3" s="111"/>
      <c r="B3" s="133" t="s">
        <v>142</v>
      </c>
      <c r="C3" s="437" t="str">
        <f>応募用紙1!C6</f>
        <v>(20字程度）</v>
      </c>
      <c r="D3" s="437"/>
      <c r="E3" s="437"/>
      <c r="F3" s="437"/>
      <c r="G3" s="438"/>
      <c r="H3" s="436"/>
    </row>
    <row r="4" spans="1:15" ht="9.9499999999999993" customHeight="1" x14ac:dyDescent="0.15">
      <c r="A4" s="543"/>
      <c r="B4" s="544"/>
      <c r="C4" s="522" t="s">
        <v>303</v>
      </c>
      <c r="D4" s="522"/>
      <c r="E4" s="522"/>
      <c r="F4" s="522"/>
      <c r="G4" s="522"/>
      <c r="H4" s="522"/>
    </row>
    <row r="5" spans="1:15" ht="18.600000000000001" customHeight="1" x14ac:dyDescent="0.15">
      <c r="A5" s="557" t="s">
        <v>184</v>
      </c>
      <c r="B5" s="558"/>
      <c r="C5" s="233">
        <f>C10</f>
        <v>0</v>
      </c>
      <c r="D5" s="234"/>
      <c r="E5" s="234"/>
      <c r="F5" s="234"/>
      <c r="G5" s="234"/>
      <c r="H5" s="235"/>
    </row>
    <row r="6" spans="1:15" ht="18.600000000000001" customHeight="1" x14ac:dyDescent="0.15">
      <c r="A6" s="559" t="s">
        <v>235</v>
      </c>
      <c r="B6" s="560"/>
      <c r="C6" s="561">
        <f>C24</f>
        <v>0</v>
      </c>
      <c r="D6" s="562"/>
      <c r="E6" s="562"/>
      <c r="F6" s="562"/>
      <c r="G6" s="562"/>
      <c r="H6" s="563"/>
    </row>
    <row r="7" spans="1:15" ht="18.600000000000001" customHeight="1" x14ac:dyDescent="0.15">
      <c r="A7" s="564" t="s">
        <v>236</v>
      </c>
      <c r="B7" s="481"/>
      <c r="C7" s="517">
        <f>C34</f>
        <v>0</v>
      </c>
      <c r="D7" s="518"/>
      <c r="E7" s="518"/>
      <c r="F7" s="518"/>
      <c r="G7" s="518"/>
      <c r="H7" s="565"/>
    </row>
    <row r="8" spans="1:15" ht="18.600000000000001" customHeight="1" thickBot="1" x14ac:dyDescent="0.2">
      <c r="A8" s="546" t="s">
        <v>185</v>
      </c>
      <c r="B8" s="547"/>
      <c r="C8" s="526">
        <f>C44</f>
        <v>0</v>
      </c>
      <c r="D8" s="527"/>
      <c r="E8" s="527"/>
      <c r="F8" s="527"/>
      <c r="G8" s="527"/>
      <c r="H8" s="548"/>
    </row>
    <row r="9" spans="1:15" ht="18" customHeight="1" x14ac:dyDescent="0.15">
      <c r="A9" s="549" t="s">
        <v>428</v>
      </c>
      <c r="B9" s="218" t="s">
        <v>233</v>
      </c>
      <c r="C9" s="470"/>
      <c r="D9" s="471"/>
      <c r="E9" s="471"/>
      <c r="F9" s="471"/>
      <c r="G9" s="471"/>
      <c r="H9" s="219" t="s">
        <v>146</v>
      </c>
      <c r="J9" s="93" t="s">
        <v>149</v>
      </c>
    </row>
    <row r="10" spans="1:15" ht="18" customHeight="1" x14ac:dyDescent="0.15">
      <c r="A10" s="550"/>
      <c r="B10" s="121" t="s">
        <v>431</v>
      </c>
      <c r="C10" s="552"/>
      <c r="D10" s="553"/>
      <c r="E10" s="553"/>
      <c r="F10" s="553"/>
      <c r="G10" s="553"/>
      <c r="H10" s="123" t="s">
        <v>149</v>
      </c>
      <c r="I10" s="90" t="s">
        <v>562</v>
      </c>
      <c r="J10" s="104" t="s">
        <v>232</v>
      </c>
    </row>
    <row r="11" spans="1:15" ht="18" customHeight="1" x14ac:dyDescent="0.15">
      <c r="A11" s="550"/>
      <c r="B11" s="122" t="s">
        <v>34</v>
      </c>
      <c r="C11" s="446"/>
      <c r="D11" s="430"/>
      <c r="E11" s="430"/>
      <c r="F11" s="430"/>
      <c r="G11" s="100"/>
      <c r="H11" s="106"/>
      <c r="J11" s="104" t="s">
        <v>147</v>
      </c>
    </row>
    <row r="12" spans="1:15" ht="18" customHeight="1" x14ac:dyDescent="0.15">
      <c r="A12" s="550"/>
      <c r="B12" s="121" t="s">
        <v>39</v>
      </c>
      <c r="C12" s="447"/>
      <c r="D12" s="432"/>
      <c r="E12" s="432"/>
      <c r="F12" s="92" t="s">
        <v>495</v>
      </c>
      <c r="G12" s="540" t="s">
        <v>469</v>
      </c>
      <c r="H12" s="541"/>
      <c r="J12" s="104" t="s">
        <v>148</v>
      </c>
    </row>
    <row r="13" spans="1:15" ht="18" customHeight="1" x14ac:dyDescent="0.15">
      <c r="A13" s="550"/>
      <c r="B13" s="127" t="s">
        <v>10</v>
      </c>
      <c r="C13" s="456" t="s">
        <v>41</v>
      </c>
      <c r="D13" s="457"/>
      <c r="E13" s="457"/>
      <c r="F13" s="457"/>
      <c r="G13" s="457"/>
      <c r="H13" s="458"/>
      <c r="J13" s="104" t="s">
        <v>173</v>
      </c>
    </row>
    <row r="14" spans="1:15" ht="18" customHeight="1" thickBot="1" x14ac:dyDescent="0.2">
      <c r="A14" s="550"/>
      <c r="B14" s="217"/>
      <c r="C14" s="554"/>
      <c r="D14" s="555"/>
      <c r="E14" s="555"/>
      <c r="F14" s="555"/>
      <c r="G14" s="555"/>
      <c r="H14" s="556"/>
      <c r="J14" s="104" t="s">
        <v>186</v>
      </c>
    </row>
    <row r="15" spans="1:15" ht="30" customHeight="1" x14ac:dyDescent="0.15">
      <c r="A15" s="550"/>
      <c r="B15" s="130" t="s">
        <v>58</v>
      </c>
      <c r="C15" s="126" t="s">
        <v>183</v>
      </c>
      <c r="D15" s="452"/>
      <c r="E15" s="452"/>
      <c r="F15" s="452"/>
      <c r="G15" s="452"/>
      <c r="H15" s="453"/>
      <c r="J15" s="104" t="s">
        <v>187</v>
      </c>
    </row>
    <row r="16" spans="1:15" ht="18" customHeight="1" x14ac:dyDescent="0.15">
      <c r="A16" s="550"/>
      <c r="B16" s="130" t="s">
        <v>59</v>
      </c>
      <c r="C16" s="95" t="s">
        <v>22</v>
      </c>
      <c r="D16" s="456" t="s">
        <v>41</v>
      </c>
      <c r="E16" s="457"/>
      <c r="F16" s="457"/>
      <c r="G16" s="457"/>
      <c r="H16" s="458"/>
      <c r="J16" s="104" t="s">
        <v>188</v>
      </c>
    </row>
    <row r="17" spans="1:18" ht="18" customHeight="1" x14ac:dyDescent="0.15">
      <c r="A17" s="550"/>
      <c r="B17" s="115" t="s">
        <v>238</v>
      </c>
      <c r="C17" s="116"/>
      <c r="D17" s="451"/>
      <c r="E17" s="452"/>
      <c r="F17" s="452"/>
      <c r="G17" s="452"/>
      <c r="H17" s="453"/>
      <c r="J17" s="104" t="s">
        <v>189</v>
      </c>
    </row>
    <row r="18" spans="1:18" ht="18" customHeight="1" x14ac:dyDescent="0.15">
      <c r="A18" s="550"/>
      <c r="B18" s="117"/>
      <c r="C18" s="99" t="s">
        <v>34</v>
      </c>
      <c r="D18" s="430"/>
      <c r="E18" s="430"/>
      <c r="F18" s="430"/>
      <c r="G18" s="430"/>
      <c r="H18" s="431"/>
      <c r="J18" s="104" t="s">
        <v>190</v>
      </c>
    </row>
    <row r="19" spans="1:18" ht="18" customHeight="1" x14ac:dyDescent="0.15">
      <c r="A19" s="550"/>
      <c r="B19" s="545" t="s">
        <v>392</v>
      </c>
      <c r="C19" s="101" t="s">
        <v>23</v>
      </c>
      <c r="D19" s="432"/>
      <c r="E19" s="432"/>
      <c r="F19" s="432"/>
      <c r="G19" s="432"/>
      <c r="H19" s="433"/>
      <c r="J19" s="104" t="s">
        <v>191</v>
      </c>
    </row>
    <row r="20" spans="1:18" ht="18" customHeight="1" x14ac:dyDescent="0.15">
      <c r="A20" s="550"/>
      <c r="B20" s="545"/>
      <c r="C20" s="93" t="s">
        <v>24</v>
      </c>
      <c r="D20" s="434"/>
      <c r="E20" s="435"/>
      <c r="F20" s="93" t="s">
        <v>25</v>
      </c>
      <c r="G20" s="434"/>
      <c r="H20" s="435"/>
      <c r="J20" s="104" t="s">
        <v>192</v>
      </c>
    </row>
    <row r="21" spans="1:18" ht="18" customHeight="1" x14ac:dyDescent="0.15">
      <c r="A21" s="550"/>
      <c r="B21" s="132"/>
      <c r="C21" s="93" t="s">
        <v>26</v>
      </c>
      <c r="D21" s="454"/>
      <c r="E21" s="455"/>
      <c r="F21" s="93" t="s">
        <v>27</v>
      </c>
      <c r="G21" s="454"/>
      <c r="H21" s="455"/>
    </row>
    <row r="22" spans="1:18" ht="21.75" customHeight="1" thickBot="1" x14ac:dyDescent="0.2">
      <c r="A22" s="551"/>
      <c r="B22" s="96" t="s">
        <v>546</v>
      </c>
      <c r="C22" s="507" t="s">
        <v>549</v>
      </c>
      <c r="D22" s="508"/>
      <c r="E22" s="508"/>
      <c r="F22" s="508"/>
      <c r="G22" s="508"/>
      <c r="H22" s="509"/>
      <c r="M22" s="460"/>
      <c r="N22" s="460"/>
      <c r="O22" s="460"/>
      <c r="P22" s="460"/>
      <c r="Q22" s="460"/>
      <c r="R22" s="460"/>
    </row>
    <row r="23" spans="1:18" ht="18" customHeight="1" x14ac:dyDescent="0.15">
      <c r="A23" s="566" t="s">
        <v>237</v>
      </c>
      <c r="B23" s="219" t="s">
        <v>34</v>
      </c>
      <c r="C23" s="470"/>
      <c r="D23" s="471"/>
      <c r="E23" s="471"/>
      <c r="F23" s="471"/>
      <c r="G23" s="471"/>
      <c r="H23" s="568"/>
      <c r="K23" s="90" ph="1"/>
      <c r="O23" s="90" ph="1"/>
    </row>
    <row r="24" spans="1:18" ht="18" customHeight="1" x14ac:dyDescent="0.15">
      <c r="A24" s="441"/>
      <c r="B24" s="101" t="s">
        <v>60</v>
      </c>
      <c r="C24" s="447"/>
      <c r="D24" s="432"/>
      <c r="E24" s="432"/>
      <c r="F24" s="432"/>
      <c r="G24" s="432"/>
      <c r="H24" s="433"/>
    </row>
    <row r="25" spans="1:18" ht="18" customHeight="1" x14ac:dyDescent="0.15">
      <c r="A25" s="441"/>
      <c r="B25" s="99" t="s">
        <v>34</v>
      </c>
      <c r="C25" s="446"/>
      <c r="D25" s="430"/>
      <c r="E25" s="430"/>
      <c r="F25" s="430"/>
      <c r="G25" s="430"/>
      <c r="H25" s="431"/>
    </row>
    <row r="26" spans="1:18" ht="18" customHeight="1" x14ac:dyDescent="0.15">
      <c r="A26" s="441"/>
      <c r="B26" s="101" t="s">
        <v>35</v>
      </c>
      <c r="C26" s="447"/>
      <c r="D26" s="432"/>
      <c r="E26" s="432"/>
      <c r="F26" s="92" t="s">
        <v>495</v>
      </c>
      <c r="G26" s="505"/>
      <c r="H26" s="539"/>
      <c r="K26" s="90" ph="1"/>
    </row>
    <row r="27" spans="1:18" ht="18" customHeight="1" x14ac:dyDescent="0.15">
      <c r="A27" s="441"/>
      <c r="B27" s="95" t="s">
        <v>10</v>
      </c>
      <c r="C27" s="456" t="s">
        <v>20</v>
      </c>
      <c r="D27" s="457"/>
      <c r="E27" s="457"/>
      <c r="F27" s="457"/>
      <c r="G27" s="457"/>
      <c r="H27" s="458"/>
    </row>
    <row r="28" spans="1:18" ht="18" customHeight="1" x14ac:dyDescent="0.15">
      <c r="A28" s="441"/>
      <c r="B28" s="96"/>
      <c r="C28" s="451"/>
      <c r="D28" s="452"/>
      <c r="E28" s="452"/>
      <c r="F28" s="452"/>
      <c r="G28" s="452"/>
      <c r="H28" s="453"/>
    </row>
    <row r="29" spans="1:18" ht="18" customHeight="1" x14ac:dyDescent="0.15">
      <c r="A29" s="441"/>
      <c r="B29" s="475" t="s">
        <v>391</v>
      </c>
      <c r="C29" s="99" t="s">
        <v>34</v>
      </c>
      <c r="D29" s="446"/>
      <c r="E29" s="430"/>
      <c r="F29" s="430"/>
      <c r="G29" s="430"/>
      <c r="H29" s="431"/>
    </row>
    <row r="30" spans="1:18" ht="18" customHeight="1" x14ac:dyDescent="0.15">
      <c r="A30" s="441"/>
      <c r="B30" s="476"/>
      <c r="C30" s="101" t="s">
        <v>23</v>
      </c>
      <c r="D30" s="447"/>
      <c r="E30" s="432"/>
      <c r="F30" s="92" t="s">
        <v>496</v>
      </c>
      <c r="G30" s="432"/>
      <c r="H30" s="433"/>
    </row>
    <row r="31" spans="1:18" ht="18" customHeight="1" x14ac:dyDescent="0.15">
      <c r="A31" s="441"/>
      <c r="B31" s="476"/>
      <c r="C31" s="93" t="s">
        <v>24</v>
      </c>
      <c r="D31" s="434"/>
      <c r="E31" s="439"/>
      <c r="F31" s="93" t="s">
        <v>25</v>
      </c>
      <c r="G31" s="439"/>
      <c r="H31" s="435"/>
    </row>
    <row r="32" spans="1:18" ht="18" customHeight="1" thickBot="1" x14ac:dyDescent="0.2">
      <c r="A32" s="567"/>
      <c r="B32" s="479"/>
      <c r="C32" s="220" t="s">
        <v>38</v>
      </c>
      <c r="D32" s="462"/>
      <c r="E32" s="542"/>
      <c r="F32" s="220" t="s">
        <v>27</v>
      </c>
      <c r="G32" s="542"/>
      <c r="H32" s="463"/>
    </row>
    <row r="33" spans="1:15" ht="18" customHeight="1" x14ac:dyDescent="0.15">
      <c r="A33" s="441" t="s">
        <v>231</v>
      </c>
      <c r="B33" s="219" t="s">
        <v>34</v>
      </c>
      <c r="C33" s="470"/>
      <c r="D33" s="471"/>
      <c r="E33" s="471"/>
      <c r="F33" s="471"/>
      <c r="G33" s="471"/>
      <c r="H33" s="568"/>
    </row>
    <row r="34" spans="1:15" ht="18" customHeight="1" x14ac:dyDescent="0.15">
      <c r="A34" s="441"/>
      <c r="B34" s="101" t="s">
        <v>60</v>
      </c>
      <c r="C34" s="447"/>
      <c r="D34" s="432"/>
      <c r="E34" s="432"/>
      <c r="F34" s="432"/>
      <c r="G34" s="432"/>
      <c r="H34" s="433"/>
    </row>
    <row r="35" spans="1:15" ht="18" customHeight="1" x14ac:dyDescent="0.15">
      <c r="A35" s="441"/>
      <c r="B35" s="99" t="s">
        <v>34</v>
      </c>
      <c r="C35" s="446"/>
      <c r="D35" s="430"/>
      <c r="E35" s="430"/>
      <c r="F35" s="430"/>
      <c r="G35" s="430"/>
      <c r="H35" s="431"/>
    </row>
    <row r="36" spans="1:15" ht="18" customHeight="1" x14ac:dyDescent="0.15">
      <c r="A36" s="441"/>
      <c r="B36" s="101" t="s">
        <v>35</v>
      </c>
      <c r="C36" s="447"/>
      <c r="D36" s="432"/>
      <c r="E36" s="432"/>
      <c r="F36" s="92" t="s">
        <v>495</v>
      </c>
      <c r="G36" s="505"/>
      <c r="H36" s="539"/>
    </row>
    <row r="37" spans="1:15" ht="18" customHeight="1" x14ac:dyDescent="0.15">
      <c r="A37" s="441"/>
      <c r="B37" s="95" t="s">
        <v>10</v>
      </c>
      <c r="C37" s="456" t="s">
        <v>20</v>
      </c>
      <c r="D37" s="457"/>
      <c r="E37" s="457"/>
      <c r="F37" s="457"/>
      <c r="G37" s="457"/>
      <c r="H37" s="458"/>
    </row>
    <row r="38" spans="1:15" ht="18" customHeight="1" x14ac:dyDescent="0.15">
      <c r="A38" s="441"/>
      <c r="B38" s="96"/>
      <c r="C38" s="451"/>
      <c r="D38" s="452"/>
      <c r="E38" s="452"/>
      <c r="F38" s="452"/>
      <c r="G38" s="452"/>
      <c r="H38" s="453"/>
    </row>
    <row r="39" spans="1:15" ht="18" customHeight="1" x14ac:dyDescent="0.15">
      <c r="A39" s="441"/>
      <c r="B39" s="475" t="s">
        <v>391</v>
      </c>
      <c r="C39" s="99" t="s">
        <v>34</v>
      </c>
      <c r="D39" s="446"/>
      <c r="E39" s="430"/>
      <c r="F39" s="430"/>
      <c r="G39" s="430"/>
      <c r="H39" s="431"/>
      <c r="K39" s="90" ph="1"/>
    </row>
    <row r="40" spans="1:15" ht="18" customHeight="1" x14ac:dyDescent="0.15">
      <c r="A40" s="441"/>
      <c r="B40" s="476"/>
      <c r="C40" s="101" t="s">
        <v>23</v>
      </c>
      <c r="D40" s="447"/>
      <c r="E40" s="432"/>
      <c r="F40" s="92" t="s">
        <v>496</v>
      </c>
      <c r="G40" s="432"/>
      <c r="H40" s="433"/>
      <c r="K40" s="90" ph="1"/>
    </row>
    <row r="41" spans="1:15" ht="18" customHeight="1" x14ac:dyDescent="0.15">
      <c r="A41" s="441"/>
      <c r="B41" s="476"/>
      <c r="C41" s="93" t="s">
        <v>24</v>
      </c>
      <c r="D41" s="434"/>
      <c r="E41" s="439"/>
      <c r="F41" s="93" t="s">
        <v>25</v>
      </c>
      <c r="G41" s="439"/>
      <c r="H41" s="435"/>
    </row>
    <row r="42" spans="1:15" ht="18" customHeight="1" thickBot="1" x14ac:dyDescent="0.2">
      <c r="A42" s="441"/>
      <c r="B42" s="479"/>
      <c r="C42" s="220" t="s">
        <v>38</v>
      </c>
      <c r="D42" s="462"/>
      <c r="E42" s="542"/>
      <c r="F42" s="220" t="s">
        <v>27</v>
      </c>
      <c r="G42" s="542"/>
      <c r="H42" s="463"/>
    </row>
    <row r="43" spans="1:15" ht="18" customHeight="1" x14ac:dyDescent="0.15">
      <c r="A43" s="566" t="s">
        <v>172</v>
      </c>
      <c r="B43" s="219" t="s">
        <v>34</v>
      </c>
      <c r="C43" s="470"/>
      <c r="D43" s="471"/>
      <c r="E43" s="471"/>
      <c r="F43" s="471"/>
      <c r="G43" s="471"/>
      <c r="H43" s="568"/>
      <c r="K43" s="90" ph="1"/>
      <c r="O43" s="90" ph="1"/>
    </row>
    <row r="44" spans="1:15" ht="18" customHeight="1" x14ac:dyDescent="0.15">
      <c r="A44" s="441"/>
      <c r="B44" s="101" t="s">
        <v>60</v>
      </c>
      <c r="C44" s="447"/>
      <c r="D44" s="432"/>
      <c r="E44" s="432"/>
      <c r="F44" s="432"/>
      <c r="G44" s="432"/>
      <c r="H44" s="433"/>
    </row>
    <row r="45" spans="1:15" ht="18" customHeight="1" x14ac:dyDescent="0.15">
      <c r="A45" s="441"/>
      <c r="B45" s="99" t="s">
        <v>34</v>
      </c>
      <c r="C45" s="446"/>
      <c r="D45" s="430"/>
      <c r="E45" s="430"/>
      <c r="F45" s="430"/>
      <c r="G45" s="430"/>
      <c r="H45" s="431"/>
    </row>
    <row r="46" spans="1:15" ht="18" customHeight="1" x14ac:dyDescent="0.15">
      <c r="A46" s="441"/>
      <c r="B46" s="101" t="s">
        <v>35</v>
      </c>
      <c r="C46" s="447"/>
      <c r="D46" s="432"/>
      <c r="E46" s="432"/>
      <c r="F46" s="92" t="s">
        <v>495</v>
      </c>
      <c r="G46" s="505"/>
      <c r="H46" s="539"/>
      <c r="K46" s="90" ph="1"/>
    </row>
    <row r="47" spans="1:15" ht="18" customHeight="1" x14ac:dyDescent="0.15">
      <c r="A47" s="441"/>
      <c r="B47" s="95" t="s">
        <v>10</v>
      </c>
      <c r="C47" s="456" t="s">
        <v>20</v>
      </c>
      <c r="D47" s="457"/>
      <c r="E47" s="457"/>
      <c r="F47" s="457"/>
      <c r="G47" s="457"/>
      <c r="H47" s="458"/>
      <c r="K47" s="90" ph="1"/>
    </row>
    <row r="48" spans="1:15" ht="18" customHeight="1" x14ac:dyDescent="0.15">
      <c r="A48" s="441"/>
      <c r="B48" s="96"/>
      <c r="C48" s="451"/>
      <c r="D48" s="452"/>
      <c r="E48" s="452"/>
      <c r="F48" s="452"/>
      <c r="G48" s="452"/>
      <c r="H48" s="453"/>
    </row>
    <row r="49" spans="1:11" ht="18" customHeight="1" x14ac:dyDescent="0.15">
      <c r="A49" s="441"/>
      <c r="B49" s="475" t="s">
        <v>391</v>
      </c>
      <c r="C49" s="99" t="s">
        <v>34</v>
      </c>
      <c r="D49" s="446"/>
      <c r="E49" s="430"/>
      <c r="F49" s="430"/>
      <c r="G49" s="430"/>
      <c r="H49" s="431"/>
    </row>
    <row r="50" spans="1:11" ht="18" customHeight="1" x14ac:dyDescent="0.15">
      <c r="A50" s="441"/>
      <c r="B50" s="476"/>
      <c r="C50" s="101" t="s">
        <v>23</v>
      </c>
      <c r="D50" s="447"/>
      <c r="E50" s="432"/>
      <c r="F50" s="92" t="s">
        <v>496</v>
      </c>
      <c r="G50" s="432"/>
      <c r="H50" s="433"/>
    </row>
    <row r="51" spans="1:11" ht="18" customHeight="1" x14ac:dyDescent="0.15">
      <c r="A51" s="441"/>
      <c r="B51" s="476"/>
      <c r="C51" s="93" t="s">
        <v>24</v>
      </c>
      <c r="D51" s="434"/>
      <c r="E51" s="439"/>
      <c r="F51" s="93" t="s">
        <v>25</v>
      </c>
      <c r="G51" s="439"/>
      <c r="H51" s="435"/>
    </row>
    <row r="52" spans="1:11" ht="18" customHeight="1" thickBot="1" x14ac:dyDescent="0.2">
      <c r="A52" s="567"/>
      <c r="B52" s="479"/>
      <c r="C52" s="220" t="s">
        <v>38</v>
      </c>
      <c r="D52" s="462"/>
      <c r="E52" s="542"/>
      <c r="F52" s="220" t="s">
        <v>27</v>
      </c>
      <c r="G52" s="542"/>
      <c r="H52" s="463"/>
    </row>
    <row r="53" spans="1:11" ht="20.100000000000001" customHeight="1" x14ac:dyDescent="0.15">
      <c r="A53" s="108" t="s">
        <v>264</v>
      </c>
      <c r="H53" s="126" t="s">
        <v>0</v>
      </c>
    </row>
    <row r="54" spans="1:11" ht="20.100000000000001" customHeight="1" x14ac:dyDescent="0.15">
      <c r="A54" s="91" t="str">
        <f>応募用紙1!A3</f>
        <v>令和8年度　第42回都市公園等コンクール　『②施工部門』</v>
      </c>
      <c r="H54" s="569">
        <f>表紙!AE3</f>
        <v>0</v>
      </c>
    </row>
    <row r="55" spans="1:11" ht="20.100000000000001" customHeight="1" x14ac:dyDescent="0.15">
      <c r="A55" s="125"/>
      <c r="B55" s="133" t="s">
        <v>142</v>
      </c>
      <c r="C55" s="466" t="str">
        <f>応募用紙1!C6</f>
        <v>(20字程度）</v>
      </c>
      <c r="D55" s="466"/>
      <c r="E55" s="466"/>
      <c r="F55" s="466"/>
      <c r="G55" s="467"/>
      <c r="H55" s="569"/>
    </row>
    <row r="56" spans="1:11" ht="9.9499999999999993" customHeight="1" x14ac:dyDescent="0.15">
      <c r="A56" s="543"/>
      <c r="B56" s="544"/>
      <c r="C56" s="522" t="s">
        <v>303</v>
      </c>
      <c r="D56" s="522"/>
      <c r="E56" s="522"/>
      <c r="F56" s="522"/>
      <c r="G56" s="522"/>
      <c r="H56" s="522"/>
    </row>
    <row r="57" spans="1:11" ht="20.100000000000001" customHeight="1" x14ac:dyDescent="0.15">
      <c r="A57" s="570" t="s">
        <v>256</v>
      </c>
      <c r="B57" s="511"/>
      <c r="C57" s="512">
        <f>C62</f>
        <v>0</v>
      </c>
      <c r="D57" s="513"/>
      <c r="E57" s="513"/>
      <c r="F57" s="513"/>
      <c r="G57" s="513"/>
      <c r="H57" s="571"/>
    </row>
    <row r="58" spans="1:11" ht="20.100000000000001" customHeight="1" x14ac:dyDescent="0.15">
      <c r="A58" s="572" t="s">
        <v>257</v>
      </c>
      <c r="B58" s="516"/>
      <c r="C58" s="482">
        <f>C72</f>
        <v>0</v>
      </c>
      <c r="D58" s="483"/>
      <c r="E58" s="483"/>
      <c r="F58" s="483"/>
      <c r="G58" s="483"/>
      <c r="H58" s="573"/>
    </row>
    <row r="59" spans="1:11" ht="20.100000000000001" customHeight="1" x14ac:dyDescent="0.15">
      <c r="A59" s="572" t="s">
        <v>258</v>
      </c>
      <c r="B59" s="516"/>
      <c r="C59" s="517">
        <f>C82</f>
        <v>0</v>
      </c>
      <c r="D59" s="518"/>
      <c r="E59" s="518"/>
      <c r="F59" s="518"/>
      <c r="G59" s="518"/>
      <c r="H59" s="565"/>
    </row>
    <row r="60" spans="1:11" ht="20.100000000000001" customHeight="1" thickBot="1" x14ac:dyDescent="0.2">
      <c r="A60" s="574" t="s">
        <v>259</v>
      </c>
      <c r="B60" s="525"/>
      <c r="C60" s="526">
        <f>C92</f>
        <v>0</v>
      </c>
      <c r="D60" s="527"/>
      <c r="E60" s="527"/>
      <c r="F60" s="527"/>
      <c r="G60" s="527"/>
      <c r="H60" s="548"/>
    </row>
    <row r="61" spans="1:11" ht="20.100000000000001" customHeight="1" x14ac:dyDescent="0.15">
      <c r="A61" s="575" t="s">
        <v>256</v>
      </c>
      <c r="B61" s="219" t="s">
        <v>34</v>
      </c>
      <c r="C61" s="470"/>
      <c r="D61" s="471"/>
      <c r="E61" s="471"/>
      <c r="F61" s="471"/>
      <c r="G61" s="471"/>
      <c r="H61" s="568"/>
      <c r="K61" s="90" ph="1"/>
    </row>
    <row r="62" spans="1:11" ht="20.100000000000001" customHeight="1" x14ac:dyDescent="0.15">
      <c r="A62" s="576"/>
      <c r="B62" s="101" t="s">
        <v>60</v>
      </c>
      <c r="C62" s="447"/>
      <c r="D62" s="432"/>
      <c r="E62" s="432"/>
      <c r="F62" s="432"/>
      <c r="G62" s="432"/>
      <c r="H62" s="433"/>
    </row>
    <row r="63" spans="1:11" ht="20.100000000000001" customHeight="1" x14ac:dyDescent="0.15">
      <c r="A63" s="576"/>
      <c r="B63" s="99" t="s">
        <v>34</v>
      </c>
      <c r="C63" s="446"/>
      <c r="D63" s="430"/>
      <c r="E63" s="430"/>
      <c r="F63" s="430"/>
      <c r="G63" s="430"/>
      <c r="H63" s="431"/>
      <c r="K63" s="90" ph="1"/>
    </row>
    <row r="64" spans="1:11" ht="20.100000000000001" customHeight="1" x14ac:dyDescent="0.15">
      <c r="A64" s="576"/>
      <c r="B64" s="101" t="s">
        <v>35</v>
      </c>
      <c r="C64" s="447"/>
      <c r="D64" s="432"/>
      <c r="E64" s="432"/>
      <c r="F64" s="92" t="s">
        <v>495</v>
      </c>
      <c r="G64" s="505"/>
      <c r="H64" s="539"/>
    </row>
    <row r="65" spans="1:8" ht="20.100000000000001" customHeight="1" x14ac:dyDescent="0.15">
      <c r="A65" s="576"/>
      <c r="B65" s="95" t="s">
        <v>10</v>
      </c>
      <c r="C65" s="456" t="s">
        <v>20</v>
      </c>
      <c r="D65" s="457"/>
      <c r="E65" s="457"/>
      <c r="F65" s="457"/>
      <c r="G65" s="457"/>
      <c r="H65" s="458"/>
    </row>
    <row r="66" spans="1:8" ht="20.100000000000001" customHeight="1" x14ac:dyDescent="0.15">
      <c r="A66" s="576"/>
      <c r="B66" s="96"/>
      <c r="C66" s="451"/>
      <c r="D66" s="452"/>
      <c r="E66" s="452"/>
      <c r="F66" s="452"/>
      <c r="G66" s="452"/>
      <c r="H66" s="453"/>
    </row>
    <row r="67" spans="1:8" ht="20.100000000000001" customHeight="1" x14ac:dyDescent="0.15">
      <c r="A67" s="576"/>
      <c r="B67" s="475" t="s">
        <v>391</v>
      </c>
      <c r="C67" s="99" t="s">
        <v>34</v>
      </c>
      <c r="D67" s="446"/>
      <c r="E67" s="430"/>
      <c r="F67" s="430"/>
      <c r="G67" s="430"/>
      <c r="H67" s="431"/>
    </row>
    <row r="68" spans="1:8" ht="20.100000000000001" customHeight="1" x14ac:dyDescent="0.15">
      <c r="A68" s="576"/>
      <c r="B68" s="476"/>
      <c r="C68" s="101" t="s">
        <v>23</v>
      </c>
      <c r="D68" s="447"/>
      <c r="E68" s="432"/>
      <c r="F68" s="92" t="s">
        <v>496</v>
      </c>
      <c r="G68" s="432"/>
      <c r="H68" s="433"/>
    </row>
    <row r="69" spans="1:8" ht="20.100000000000001" customHeight="1" x14ac:dyDescent="0.15">
      <c r="A69" s="576"/>
      <c r="B69" s="476"/>
      <c r="C69" s="93" t="s">
        <v>24</v>
      </c>
      <c r="D69" s="434"/>
      <c r="E69" s="439"/>
      <c r="F69" s="93" t="s">
        <v>25</v>
      </c>
      <c r="G69" s="439"/>
      <c r="H69" s="435"/>
    </row>
    <row r="70" spans="1:8" ht="20.100000000000001" customHeight="1" thickBot="1" x14ac:dyDescent="0.2">
      <c r="A70" s="577"/>
      <c r="B70" s="479"/>
      <c r="C70" s="220" t="s">
        <v>38</v>
      </c>
      <c r="D70" s="462"/>
      <c r="E70" s="542"/>
      <c r="F70" s="220" t="s">
        <v>27</v>
      </c>
      <c r="G70" s="542"/>
      <c r="H70" s="463"/>
    </row>
    <row r="71" spans="1:8" ht="20.100000000000001" customHeight="1" x14ac:dyDescent="0.15">
      <c r="A71" s="576" t="s">
        <v>257</v>
      </c>
      <c r="B71" s="219" t="s">
        <v>34</v>
      </c>
      <c r="C71" s="470"/>
      <c r="D71" s="471"/>
      <c r="E71" s="471"/>
      <c r="F71" s="471"/>
      <c r="G71" s="471"/>
      <c r="H71" s="568"/>
    </row>
    <row r="72" spans="1:8" ht="20.100000000000001" customHeight="1" x14ac:dyDescent="0.15">
      <c r="A72" s="576"/>
      <c r="B72" s="101" t="s">
        <v>60</v>
      </c>
      <c r="C72" s="447"/>
      <c r="D72" s="432"/>
      <c r="E72" s="432"/>
      <c r="F72" s="432"/>
      <c r="G72" s="432"/>
      <c r="H72" s="433"/>
    </row>
    <row r="73" spans="1:8" ht="20.100000000000001" customHeight="1" x14ac:dyDescent="0.15">
      <c r="A73" s="576"/>
      <c r="B73" s="99" t="s">
        <v>34</v>
      </c>
      <c r="C73" s="446"/>
      <c r="D73" s="430"/>
      <c r="E73" s="430"/>
      <c r="F73" s="430"/>
      <c r="G73" s="430"/>
      <c r="H73" s="431"/>
    </row>
    <row r="74" spans="1:8" ht="20.100000000000001" customHeight="1" x14ac:dyDescent="0.15">
      <c r="A74" s="576"/>
      <c r="B74" s="101" t="s">
        <v>35</v>
      </c>
      <c r="C74" s="447"/>
      <c r="D74" s="432"/>
      <c r="E74" s="432"/>
      <c r="F74" s="92" t="s">
        <v>495</v>
      </c>
      <c r="G74" s="505"/>
      <c r="H74" s="539"/>
    </row>
    <row r="75" spans="1:8" ht="20.100000000000001" customHeight="1" x14ac:dyDescent="0.15">
      <c r="A75" s="576"/>
      <c r="B75" s="95" t="s">
        <v>10</v>
      </c>
      <c r="C75" s="456" t="s">
        <v>20</v>
      </c>
      <c r="D75" s="457"/>
      <c r="E75" s="457"/>
      <c r="F75" s="457"/>
      <c r="G75" s="457"/>
      <c r="H75" s="458"/>
    </row>
    <row r="76" spans="1:8" ht="20.100000000000001" customHeight="1" x14ac:dyDescent="0.15">
      <c r="A76" s="576"/>
      <c r="B76" s="96"/>
      <c r="C76" s="451"/>
      <c r="D76" s="452"/>
      <c r="E76" s="452"/>
      <c r="F76" s="452"/>
      <c r="G76" s="452"/>
      <c r="H76" s="453"/>
    </row>
    <row r="77" spans="1:8" ht="20.100000000000001" customHeight="1" x14ac:dyDescent="0.15">
      <c r="A77" s="576"/>
      <c r="B77" s="475" t="s">
        <v>391</v>
      </c>
      <c r="C77" s="99" t="s">
        <v>34</v>
      </c>
      <c r="D77" s="446"/>
      <c r="E77" s="430"/>
      <c r="F77" s="430"/>
      <c r="G77" s="430"/>
      <c r="H77" s="431"/>
    </row>
    <row r="78" spans="1:8" ht="20.100000000000001" customHeight="1" x14ac:dyDescent="0.15">
      <c r="A78" s="576"/>
      <c r="B78" s="476"/>
      <c r="C78" s="101" t="s">
        <v>23</v>
      </c>
      <c r="D78" s="447"/>
      <c r="E78" s="432"/>
      <c r="F78" s="92" t="s">
        <v>496</v>
      </c>
      <c r="G78" s="432"/>
      <c r="H78" s="433"/>
    </row>
    <row r="79" spans="1:8" ht="20.100000000000001" customHeight="1" x14ac:dyDescent="0.15">
      <c r="A79" s="576"/>
      <c r="B79" s="476"/>
      <c r="C79" s="93" t="s">
        <v>24</v>
      </c>
      <c r="D79" s="434"/>
      <c r="E79" s="439"/>
      <c r="F79" s="93" t="s">
        <v>25</v>
      </c>
      <c r="G79" s="439"/>
      <c r="H79" s="435"/>
    </row>
    <row r="80" spans="1:8" ht="20.100000000000001" customHeight="1" thickBot="1" x14ac:dyDescent="0.2">
      <c r="A80" s="576"/>
      <c r="B80" s="479"/>
      <c r="C80" s="220" t="s">
        <v>38</v>
      </c>
      <c r="D80" s="462"/>
      <c r="E80" s="542"/>
      <c r="F80" s="220" t="s">
        <v>27</v>
      </c>
      <c r="G80" s="542"/>
      <c r="H80" s="463"/>
    </row>
    <row r="81" spans="1:15" ht="20.100000000000001" customHeight="1" x14ac:dyDescent="0.15">
      <c r="A81" s="575" t="s">
        <v>258</v>
      </c>
      <c r="B81" s="219" t="s">
        <v>34</v>
      </c>
      <c r="C81" s="470"/>
      <c r="D81" s="471"/>
      <c r="E81" s="471"/>
      <c r="F81" s="471"/>
      <c r="G81" s="471"/>
      <c r="H81" s="568"/>
    </row>
    <row r="82" spans="1:15" ht="20.100000000000001" customHeight="1" x14ac:dyDescent="0.15">
      <c r="A82" s="576"/>
      <c r="B82" s="101" t="s">
        <v>60</v>
      </c>
      <c r="C82" s="447"/>
      <c r="D82" s="432"/>
      <c r="E82" s="432"/>
      <c r="F82" s="432"/>
      <c r="G82" s="432"/>
      <c r="H82" s="433"/>
    </row>
    <row r="83" spans="1:15" ht="20.100000000000001" customHeight="1" x14ac:dyDescent="0.15">
      <c r="A83" s="576"/>
      <c r="B83" s="99" t="s">
        <v>34</v>
      </c>
      <c r="C83" s="446"/>
      <c r="D83" s="430"/>
      <c r="E83" s="430"/>
      <c r="F83" s="430"/>
      <c r="G83" s="430"/>
      <c r="H83" s="431"/>
    </row>
    <row r="84" spans="1:15" ht="20.100000000000001" customHeight="1" x14ac:dyDescent="0.15">
      <c r="A84" s="576"/>
      <c r="B84" s="101" t="s">
        <v>35</v>
      </c>
      <c r="C84" s="447"/>
      <c r="D84" s="432"/>
      <c r="E84" s="432"/>
      <c r="F84" s="92" t="s">
        <v>495</v>
      </c>
      <c r="G84" s="505"/>
      <c r="H84" s="539"/>
    </row>
    <row r="85" spans="1:15" ht="20.100000000000001" customHeight="1" x14ac:dyDescent="0.15">
      <c r="A85" s="576"/>
      <c r="B85" s="95" t="s">
        <v>10</v>
      </c>
      <c r="C85" s="456" t="s">
        <v>20</v>
      </c>
      <c r="D85" s="457"/>
      <c r="E85" s="457"/>
      <c r="F85" s="457"/>
      <c r="G85" s="457"/>
      <c r="H85" s="458"/>
      <c r="K85" s="90" ph="1"/>
    </row>
    <row r="86" spans="1:15" ht="20.100000000000001" customHeight="1" x14ac:dyDescent="0.15">
      <c r="A86" s="576"/>
      <c r="B86" s="96"/>
      <c r="C86" s="451"/>
      <c r="D86" s="452"/>
      <c r="E86" s="452"/>
      <c r="F86" s="452"/>
      <c r="G86" s="452"/>
      <c r="H86" s="453"/>
      <c r="K86" s="90" ph="1"/>
    </row>
    <row r="87" spans="1:15" ht="20.100000000000001" customHeight="1" x14ac:dyDescent="0.15">
      <c r="A87" s="576"/>
      <c r="B87" s="475" t="s">
        <v>391</v>
      </c>
      <c r="C87" s="99" t="s">
        <v>34</v>
      </c>
      <c r="D87" s="446"/>
      <c r="E87" s="430"/>
      <c r="F87" s="430"/>
      <c r="G87" s="430"/>
      <c r="H87" s="431"/>
      <c r="K87" s="90" ph="1"/>
    </row>
    <row r="88" spans="1:15" ht="20.100000000000001" customHeight="1" x14ac:dyDescent="0.15">
      <c r="A88" s="576"/>
      <c r="B88" s="476"/>
      <c r="C88" s="101" t="s">
        <v>23</v>
      </c>
      <c r="D88" s="447"/>
      <c r="E88" s="432"/>
      <c r="F88" s="92" t="s">
        <v>496</v>
      </c>
      <c r="G88" s="432"/>
      <c r="H88" s="433"/>
      <c r="K88" s="90" ph="1"/>
    </row>
    <row r="89" spans="1:15" ht="20.100000000000001" customHeight="1" x14ac:dyDescent="0.15">
      <c r="A89" s="576"/>
      <c r="B89" s="476"/>
      <c r="C89" s="93" t="s">
        <v>24</v>
      </c>
      <c r="D89" s="434"/>
      <c r="E89" s="439"/>
      <c r="F89" s="93" t="s">
        <v>25</v>
      </c>
      <c r="G89" s="439"/>
      <c r="H89" s="435"/>
    </row>
    <row r="90" spans="1:15" ht="20.100000000000001" customHeight="1" thickBot="1" x14ac:dyDescent="0.2">
      <c r="A90" s="577"/>
      <c r="B90" s="479"/>
      <c r="C90" s="220" t="s">
        <v>38</v>
      </c>
      <c r="D90" s="462"/>
      <c r="E90" s="542"/>
      <c r="F90" s="220" t="s">
        <v>27</v>
      </c>
      <c r="G90" s="542"/>
      <c r="H90" s="463"/>
    </row>
    <row r="91" spans="1:15" ht="20.100000000000001" customHeight="1" x14ac:dyDescent="0.15">
      <c r="A91" s="576" t="s">
        <v>259</v>
      </c>
      <c r="B91" s="219" t="s">
        <v>34</v>
      </c>
      <c r="C91" s="470"/>
      <c r="D91" s="471"/>
      <c r="E91" s="471"/>
      <c r="F91" s="471"/>
      <c r="G91" s="471"/>
      <c r="H91" s="568"/>
      <c r="K91" s="90" ph="1"/>
      <c r="O91" s="90" ph="1"/>
    </row>
    <row r="92" spans="1:15" ht="20.100000000000001" customHeight="1" x14ac:dyDescent="0.15">
      <c r="A92" s="576"/>
      <c r="B92" s="101" t="s">
        <v>60</v>
      </c>
      <c r="C92" s="447"/>
      <c r="D92" s="432"/>
      <c r="E92" s="432"/>
      <c r="F92" s="432"/>
      <c r="G92" s="432"/>
      <c r="H92" s="433"/>
    </row>
    <row r="93" spans="1:15" ht="20.100000000000001" customHeight="1" x14ac:dyDescent="0.15">
      <c r="A93" s="576"/>
      <c r="B93" s="99" t="s">
        <v>34</v>
      </c>
      <c r="C93" s="446"/>
      <c r="D93" s="430"/>
      <c r="E93" s="430"/>
      <c r="F93" s="430"/>
      <c r="G93" s="430"/>
      <c r="H93" s="431"/>
      <c r="K93" s="90" ph="1"/>
      <c r="O93" s="90" ph="1"/>
    </row>
    <row r="94" spans="1:15" ht="20.100000000000001" customHeight="1" x14ac:dyDescent="0.15">
      <c r="A94" s="576"/>
      <c r="B94" s="101" t="s">
        <v>35</v>
      </c>
      <c r="C94" s="447"/>
      <c r="D94" s="432"/>
      <c r="E94" s="432"/>
      <c r="F94" s="92" t="s">
        <v>495</v>
      </c>
      <c r="G94" s="505"/>
      <c r="H94" s="539"/>
    </row>
    <row r="95" spans="1:15" ht="20.100000000000001" customHeight="1" x14ac:dyDescent="0.15">
      <c r="A95" s="576"/>
      <c r="B95" s="95" t="s">
        <v>10</v>
      </c>
      <c r="C95" s="456" t="s">
        <v>20</v>
      </c>
      <c r="D95" s="457"/>
      <c r="E95" s="457"/>
      <c r="F95" s="457"/>
      <c r="G95" s="457"/>
      <c r="H95" s="458"/>
      <c r="K95" s="90" ph="1"/>
    </row>
    <row r="96" spans="1:15" ht="20.100000000000001" customHeight="1" x14ac:dyDescent="0.15">
      <c r="A96" s="576"/>
      <c r="B96" s="96"/>
      <c r="C96" s="451"/>
      <c r="D96" s="452"/>
      <c r="E96" s="452"/>
      <c r="F96" s="452"/>
      <c r="G96" s="452"/>
      <c r="H96" s="453"/>
    </row>
    <row r="97" spans="1:15" ht="20.100000000000001" customHeight="1" x14ac:dyDescent="0.15">
      <c r="A97" s="576"/>
      <c r="B97" s="475" t="s">
        <v>391</v>
      </c>
      <c r="C97" s="99" t="s">
        <v>34</v>
      </c>
      <c r="D97" s="446"/>
      <c r="E97" s="430"/>
      <c r="F97" s="430"/>
      <c r="G97" s="430"/>
      <c r="H97" s="431"/>
      <c r="K97" s="90" ph="1"/>
    </row>
    <row r="98" spans="1:15" ht="20.100000000000001" customHeight="1" x14ac:dyDescent="0.15">
      <c r="A98" s="576"/>
      <c r="B98" s="476"/>
      <c r="C98" s="101" t="s">
        <v>23</v>
      </c>
      <c r="D98" s="447"/>
      <c r="E98" s="432"/>
      <c r="F98" s="92" t="s">
        <v>496</v>
      </c>
      <c r="G98" s="432"/>
      <c r="H98" s="433"/>
    </row>
    <row r="99" spans="1:15" ht="20.100000000000001" customHeight="1" x14ac:dyDescent="0.15">
      <c r="A99" s="576"/>
      <c r="B99" s="476"/>
      <c r="C99" s="93" t="s">
        <v>24</v>
      </c>
      <c r="D99" s="434"/>
      <c r="E99" s="439"/>
      <c r="F99" s="93" t="s">
        <v>25</v>
      </c>
      <c r="G99" s="439"/>
      <c r="H99" s="435"/>
    </row>
    <row r="100" spans="1:15" ht="20.100000000000001" customHeight="1" thickBot="1" x14ac:dyDescent="0.2">
      <c r="A100" s="578"/>
      <c r="B100" s="479"/>
      <c r="C100" s="220" t="s">
        <v>38</v>
      </c>
      <c r="D100" s="462"/>
      <c r="E100" s="542"/>
      <c r="F100" s="220" t="s">
        <v>27</v>
      </c>
      <c r="G100" s="542"/>
      <c r="H100" s="463"/>
    </row>
    <row r="101" spans="1:15" ht="20.100000000000001" customHeight="1" x14ac:dyDescent="0.15">
      <c r="A101" s="108" t="s">
        <v>265</v>
      </c>
      <c r="H101" s="126" t="s">
        <v>0</v>
      </c>
      <c r="K101" s="90" ph="1"/>
    </row>
    <row r="102" spans="1:15" ht="20.100000000000001" customHeight="1" x14ac:dyDescent="0.15">
      <c r="A102" s="91" t="str">
        <f>応募用紙1!A3</f>
        <v>令和8年度　第42回都市公園等コンクール　『②施工部門』</v>
      </c>
      <c r="H102" s="569">
        <f>表紙!AE3</f>
        <v>0</v>
      </c>
      <c r="K102" s="90" ph="1"/>
    </row>
    <row r="103" spans="1:15" ht="20.100000000000001" customHeight="1" x14ac:dyDescent="0.15">
      <c r="A103" s="125"/>
      <c r="B103" s="133" t="s">
        <v>142</v>
      </c>
      <c r="C103" s="466" t="str">
        <f>応募用紙1!C6</f>
        <v>(20字程度）</v>
      </c>
      <c r="D103" s="466"/>
      <c r="E103" s="466"/>
      <c r="F103" s="466"/>
      <c r="G103" s="467"/>
      <c r="H103" s="569"/>
      <c r="K103" s="90" ph="1"/>
    </row>
    <row r="104" spans="1:15" ht="9.9499999999999993" customHeight="1" x14ac:dyDescent="0.15">
      <c r="A104" s="543"/>
      <c r="B104" s="544"/>
      <c r="C104" s="522" t="s">
        <v>303</v>
      </c>
      <c r="D104" s="522"/>
      <c r="E104" s="522"/>
      <c r="F104" s="522"/>
      <c r="G104" s="522"/>
      <c r="H104" s="522"/>
      <c r="K104" s="90" ph="1"/>
    </row>
    <row r="105" spans="1:15" ht="20.100000000000001" customHeight="1" x14ac:dyDescent="0.15">
      <c r="A105" s="570" t="str">
        <f>A109</f>
        <v>構成団体８</v>
      </c>
      <c r="B105" s="511"/>
      <c r="C105" s="512">
        <f>C110</f>
        <v>0</v>
      </c>
      <c r="D105" s="513"/>
      <c r="E105" s="513"/>
      <c r="F105" s="513"/>
      <c r="G105" s="513"/>
      <c r="H105" s="571"/>
    </row>
    <row r="106" spans="1:15" ht="20.100000000000001" customHeight="1" x14ac:dyDescent="0.15">
      <c r="A106" s="572" t="str">
        <f>A119</f>
        <v>構成団体９</v>
      </c>
      <c r="B106" s="516"/>
      <c r="C106" s="517">
        <f>C120</f>
        <v>0</v>
      </c>
      <c r="D106" s="518"/>
      <c r="E106" s="518"/>
      <c r="F106" s="518"/>
      <c r="G106" s="518"/>
      <c r="H106" s="565"/>
    </row>
    <row r="107" spans="1:15" ht="20.100000000000001" customHeight="1" x14ac:dyDescent="0.15">
      <c r="A107" s="572" t="str">
        <f>A129</f>
        <v>構成団体⒑</v>
      </c>
      <c r="B107" s="516"/>
      <c r="C107" s="517">
        <f>C130</f>
        <v>0</v>
      </c>
      <c r="D107" s="518"/>
      <c r="E107" s="518"/>
      <c r="F107" s="518"/>
      <c r="G107" s="518"/>
      <c r="H107" s="565"/>
      <c r="K107" s="90" ph="1"/>
      <c r="O107" s="90" ph="1"/>
    </row>
    <row r="108" spans="1:15" ht="20.100000000000001" customHeight="1" thickBot="1" x14ac:dyDescent="0.2">
      <c r="A108" s="574" t="str">
        <f>A139</f>
        <v>構成団体⒒</v>
      </c>
      <c r="B108" s="525"/>
      <c r="C108" s="526">
        <f>C140</f>
        <v>0</v>
      </c>
      <c r="D108" s="527"/>
      <c r="E108" s="527"/>
      <c r="F108" s="527"/>
      <c r="G108" s="527"/>
      <c r="H108" s="548"/>
    </row>
    <row r="109" spans="1:15" ht="20.100000000000001" customHeight="1" x14ac:dyDescent="0.15">
      <c r="A109" s="575" t="s">
        <v>260</v>
      </c>
      <c r="B109" s="219" t="s">
        <v>34</v>
      </c>
      <c r="C109" s="470"/>
      <c r="D109" s="471"/>
      <c r="E109" s="471"/>
      <c r="F109" s="471"/>
      <c r="G109" s="471"/>
      <c r="H109" s="568"/>
      <c r="K109" s="90" ph="1"/>
    </row>
    <row r="110" spans="1:15" ht="20.100000000000001" customHeight="1" x14ac:dyDescent="0.15">
      <c r="A110" s="576"/>
      <c r="B110" s="101" t="s">
        <v>60</v>
      </c>
      <c r="C110" s="447"/>
      <c r="D110" s="432"/>
      <c r="E110" s="432"/>
      <c r="F110" s="432"/>
      <c r="G110" s="432"/>
      <c r="H110" s="433"/>
    </row>
    <row r="111" spans="1:15" ht="20.100000000000001" customHeight="1" x14ac:dyDescent="0.15">
      <c r="A111" s="576"/>
      <c r="B111" s="99" t="s">
        <v>34</v>
      </c>
      <c r="C111" s="446"/>
      <c r="D111" s="430"/>
      <c r="E111" s="430"/>
      <c r="F111" s="430"/>
      <c r="G111" s="430"/>
      <c r="H111" s="431"/>
      <c r="K111" s="90" ph="1"/>
    </row>
    <row r="112" spans="1:15" ht="20.100000000000001" customHeight="1" x14ac:dyDescent="0.15">
      <c r="A112" s="576"/>
      <c r="B112" s="101" t="s">
        <v>35</v>
      </c>
      <c r="C112" s="447"/>
      <c r="D112" s="432"/>
      <c r="E112" s="432"/>
      <c r="F112" s="92" t="s">
        <v>495</v>
      </c>
      <c r="G112" s="505"/>
      <c r="H112" s="539"/>
    </row>
    <row r="113" spans="1:11" ht="20.100000000000001" customHeight="1" x14ac:dyDescent="0.15">
      <c r="A113" s="576"/>
      <c r="B113" s="95" t="s">
        <v>10</v>
      </c>
      <c r="C113" s="456" t="s">
        <v>20</v>
      </c>
      <c r="D113" s="457"/>
      <c r="E113" s="457"/>
      <c r="F113" s="457"/>
      <c r="G113" s="457"/>
      <c r="H113" s="458"/>
      <c r="K113" s="90" ph="1"/>
    </row>
    <row r="114" spans="1:11" ht="20.100000000000001" customHeight="1" x14ac:dyDescent="0.15">
      <c r="A114" s="576"/>
      <c r="B114" s="96"/>
      <c r="C114" s="451"/>
      <c r="D114" s="452"/>
      <c r="E114" s="452"/>
      <c r="F114" s="452"/>
      <c r="G114" s="452"/>
      <c r="H114" s="453"/>
    </row>
    <row r="115" spans="1:11" ht="20.100000000000001" customHeight="1" x14ac:dyDescent="0.15">
      <c r="A115" s="576"/>
      <c r="B115" s="475" t="s">
        <v>391</v>
      </c>
      <c r="C115" s="99" t="s">
        <v>34</v>
      </c>
      <c r="D115" s="446"/>
      <c r="E115" s="430"/>
      <c r="F115" s="430"/>
      <c r="G115" s="430"/>
      <c r="H115" s="431"/>
    </row>
    <row r="116" spans="1:11" ht="20.100000000000001" customHeight="1" x14ac:dyDescent="0.15">
      <c r="A116" s="576"/>
      <c r="B116" s="476"/>
      <c r="C116" s="101" t="s">
        <v>23</v>
      </c>
      <c r="D116" s="447"/>
      <c r="E116" s="432"/>
      <c r="F116" s="92" t="s">
        <v>496</v>
      </c>
      <c r="G116" s="432"/>
      <c r="H116" s="433"/>
    </row>
    <row r="117" spans="1:11" ht="20.100000000000001" customHeight="1" x14ac:dyDescent="0.15">
      <c r="A117" s="576"/>
      <c r="B117" s="476"/>
      <c r="C117" s="93" t="s">
        <v>24</v>
      </c>
      <c r="D117" s="434"/>
      <c r="E117" s="439"/>
      <c r="F117" s="93" t="s">
        <v>25</v>
      </c>
      <c r="G117" s="439"/>
      <c r="H117" s="435"/>
    </row>
    <row r="118" spans="1:11" ht="20.100000000000001" customHeight="1" thickBot="1" x14ac:dyDescent="0.2">
      <c r="A118" s="577"/>
      <c r="B118" s="479"/>
      <c r="C118" s="220" t="s">
        <v>38</v>
      </c>
      <c r="D118" s="462"/>
      <c r="E118" s="542"/>
      <c r="F118" s="220" t="s">
        <v>27</v>
      </c>
      <c r="G118" s="542"/>
      <c r="H118" s="463"/>
    </row>
    <row r="119" spans="1:11" ht="20.100000000000001" customHeight="1" x14ac:dyDescent="0.15">
      <c r="A119" s="576" t="s">
        <v>261</v>
      </c>
      <c r="B119" s="219" t="s">
        <v>34</v>
      </c>
      <c r="C119" s="470"/>
      <c r="D119" s="471"/>
      <c r="E119" s="471"/>
      <c r="F119" s="471"/>
      <c r="G119" s="471"/>
      <c r="H119" s="568"/>
    </row>
    <row r="120" spans="1:11" ht="20.100000000000001" customHeight="1" x14ac:dyDescent="0.15">
      <c r="A120" s="576"/>
      <c r="B120" s="101" t="s">
        <v>60</v>
      </c>
      <c r="C120" s="447"/>
      <c r="D120" s="432"/>
      <c r="E120" s="432"/>
      <c r="F120" s="432"/>
      <c r="G120" s="432"/>
      <c r="H120" s="433"/>
    </row>
    <row r="121" spans="1:11" ht="20.100000000000001" customHeight="1" x14ac:dyDescent="0.15">
      <c r="A121" s="576"/>
      <c r="B121" s="99" t="s">
        <v>34</v>
      </c>
      <c r="C121" s="446"/>
      <c r="D121" s="430"/>
      <c r="E121" s="430"/>
      <c r="F121" s="430"/>
      <c r="G121" s="430"/>
      <c r="H121" s="431"/>
    </row>
    <row r="122" spans="1:11" ht="20.100000000000001" customHeight="1" x14ac:dyDescent="0.15">
      <c r="A122" s="576"/>
      <c r="B122" s="101" t="s">
        <v>35</v>
      </c>
      <c r="C122" s="447"/>
      <c r="D122" s="432"/>
      <c r="E122" s="432"/>
      <c r="F122" s="92" t="s">
        <v>495</v>
      </c>
      <c r="G122" s="505"/>
      <c r="H122" s="539"/>
    </row>
    <row r="123" spans="1:11" ht="20.100000000000001" customHeight="1" x14ac:dyDescent="0.15">
      <c r="A123" s="576"/>
      <c r="B123" s="95" t="s">
        <v>10</v>
      </c>
      <c r="C123" s="456" t="s">
        <v>20</v>
      </c>
      <c r="D123" s="457"/>
      <c r="E123" s="457"/>
      <c r="F123" s="457"/>
      <c r="G123" s="457"/>
      <c r="H123" s="458"/>
    </row>
    <row r="124" spans="1:11" ht="20.100000000000001" customHeight="1" x14ac:dyDescent="0.15">
      <c r="A124" s="576"/>
      <c r="B124" s="96"/>
      <c r="C124" s="451"/>
      <c r="D124" s="452"/>
      <c r="E124" s="452"/>
      <c r="F124" s="452"/>
      <c r="G124" s="452"/>
      <c r="H124" s="453"/>
    </row>
    <row r="125" spans="1:11" ht="20.100000000000001" customHeight="1" x14ac:dyDescent="0.15">
      <c r="A125" s="576"/>
      <c r="B125" s="475" t="s">
        <v>391</v>
      </c>
      <c r="C125" s="99" t="s">
        <v>34</v>
      </c>
      <c r="D125" s="446"/>
      <c r="E125" s="430"/>
      <c r="F125" s="430"/>
      <c r="G125" s="430"/>
      <c r="H125" s="431"/>
    </row>
    <row r="126" spans="1:11" ht="20.100000000000001" customHeight="1" x14ac:dyDescent="0.15">
      <c r="A126" s="576"/>
      <c r="B126" s="476"/>
      <c r="C126" s="101" t="s">
        <v>23</v>
      </c>
      <c r="D126" s="447"/>
      <c r="E126" s="432"/>
      <c r="F126" s="92" t="s">
        <v>496</v>
      </c>
      <c r="G126" s="432"/>
      <c r="H126" s="433"/>
    </row>
    <row r="127" spans="1:11" ht="20.100000000000001" customHeight="1" x14ac:dyDescent="0.15">
      <c r="A127" s="576"/>
      <c r="B127" s="476"/>
      <c r="C127" s="93" t="s">
        <v>24</v>
      </c>
      <c r="D127" s="434"/>
      <c r="E127" s="439"/>
      <c r="F127" s="93" t="s">
        <v>25</v>
      </c>
      <c r="G127" s="439"/>
      <c r="H127" s="435"/>
    </row>
    <row r="128" spans="1:11" ht="20.100000000000001" customHeight="1" thickBot="1" x14ac:dyDescent="0.2">
      <c r="A128" s="576"/>
      <c r="B128" s="479"/>
      <c r="C128" s="220" t="s">
        <v>38</v>
      </c>
      <c r="D128" s="462"/>
      <c r="E128" s="542"/>
      <c r="F128" s="220" t="s">
        <v>27</v>
      </c>
      <c r="G128" s="542"/>
      <c r="H128" s="463"/>
    </row>
    <row r="129" spans="1:15" ht="20.100000000000001" customHeight="1" x14ac:dyDescent="0.15">
      <c r="A129" s="575" t="s">
        <v>262</v>
      </c>
      <c r="B129" s="219" t="s">
        <v>34</v>
      </c>
      <c r="C129" s="470"/>
      <c r="D129" s="471"/>
      <c r="E129" s="471"/>
      <c r="F129" s="471"/>
      <c r="G129" s="471"/>
      <c r="H129" s="568"/>
    </row>
    <row r="130" spans="1:15" ht="20.100000000000001" customHeight="1" x14ac:dyDescent="0.15">
      <c r="A130" s="576"/>
      <c r="B130" s="101" t="s">
        <v>60</v>
      </c>
      <c r="C130" s="447"/>
      <c r="D130" s="432"/>
      <c r="E130" s="432"/>
      <c r="F130" s="432"/>
      <c r="G130" s="432"/>
      <c r="H130" s="433"/>
    </row>
    <row r="131" spans="1:15" ht="20.100000000000001" customHeight="1" x14ac:dyDescent="0.15">
      <c r="A131" s="576"/>
      <c r="B131" s="99" t="s">
        <v>34</v>
      </c>
      <c r="C131" s="446"/>
      <c r="D131" s="430"/>
      <c r="E131" s="430"/>
      <c r="F131" s="430"/>
      <c r="G131" s="430"/>
      <c r="H131" s="431"/>
    </row>
    <row r="132" spans="1:15" ht="20.100000000000001" customHeight="1" x14ac:dyDescent="0.15">
      <c r="A132" s="576"/>
      <c r="B132" s="101" t="s">
        <v>35</v>
      </c>
      <c r="C132" s="447"/>
      <c r="D132" s="432"/>
      <c r="E132" s="432"/>
      <c r="F132" s="92" t="s">
        <v>495</v>
      </c>
      <c r="G132" s="505"/>
      <c r="H132" s="539"/>
    </row>
    <row r="133" spans="1:15" ht="20.100000000000001" customHeight="1" x14ac:dyDescent="0.15">
      <c r="A133" s="576"/>
      <c r="B133" s="95" t="s">
        <v>10</v>
      </c>
      <c r="C133" s="456" t="s">
        <v>20</v>
      </c>
      <c r="D133" s="457"/>
      <c r="E133" s="457"/>
      <c r="F133" s="457"/>
      <c r="G133" s="457"/>
      <c r="H133" s="458"/>
    </row>
    <row r="134" spans="1:15" ht="20.100000000000001" customHeight="1" x14ac:dyDescent="0.15">
      <c r="A134" s="576"/>
      <c r="B134" s="96"/>
      <c r="C134" s="451"/>
      <c r="D134" s="452"/>
      <c r="E134" s="452"/>
      <c r="F134" s="452"/>
      <c r="G134" s="452"/>
      <c r="H134" s="453"/>
    </row>
    <row r="135" spans="1:15" ht="20.100000000000001" customHeight="1" x14ac:dyDescent="0.15">
      <c r="A135" s="576"/>
      <c r="B135" s="475" t="s">
        <v>391</v>
      </c>
      <c r="C135" s="99" t="s">
        <v>34</v>
      </c>
      <c r="D135" s="446"/>
      <c r="E135" s="430"/>
      <c r="F135" s="430"/>
      <c r="G135" s="430"/>
      <c r="H135" s="431"/>
      <c r="K135" s="90" ph="1"/>
    </row>
    <row r="136" spans="1:15" ht="20.100000000000001" customHeight="1" x14ac:dyDescent="0.15">
      <c r="A136" s="576"/>
      <c r="B136" s="476"/>
      <c r="C136" s="101" t="s">
        <v>23</v>
      </c>
      <c r="D136" s="447"/>
      <c r="E136" s="432"/>
      <c r="F136" s="92" t="s">
        <v>496</v>
      </c>
      <c r="G136" s="432"/>
      <c r="H136" s="433"/>
      <c r="K136" s="90" ph="1"/>
    </row>
    <row r="137" spans="1:15" ht="20.100000000000001" customHeight="1" x14ac:dyDescent="0.15">
      <c r="A137" s="576"/>
      <c r="B137" s="476"/>
      <c r="C137" s="93" t="s">
        <v>24</v>
      </c>
      <c r="D137" s="434"/>
      <c r="E137" s="439"/>
      <c r="F137" s="93" t="s">
        <v>25</v>
      </c>
      <c r="G137" s="439"/>
      <c r="H137" s="435"/>
      <c r="K137" s="90" ph="1"/>
    </row>
    <row r="138" spans="1:15" ht="20.100000000000001" customHeight="1" thickBot="1" x14ac:dyDescent="0.2">
      <c r="A138" s="577"/>
      <c r="B138" s="479"/>
      <c r="C138" s="220" t="s">
        <v>38</v>
      </c>
      <c r="D138" s="462"/>
      <c r="E138" s="542"/>
      <c r="F138" s="220" t="s">
        <v>27</v>
      </c>
      <c r="G138" s="542"/>
      <c r="H138" s="463"/>
      <c r="K138" s="90" ph="1"/>
    </row>
    <row r="139" spans="1:15" ht="20.100000000000001" customHeight="1" x14ac:dyDescent="0.15">
      <c r="A139" s="576" t="s">
        <v>263</v>
      </c>
      <c r="B139" s="219" t="s">
        <v>34</v>
      </c>
      <c r="C139" s="470"/>
      <c r="D139" s="471"/>
      <c r="E139" s="471"/>
      <c r="F139" s="471"/>
      <c r="G139" s="471"/>
      <c r="H139" s="568"/>
    </row>
    <row r="140" spans="1:15" ht="20.100000000000001" customHeight="1" x14ac:dyDescent="0.15">
      <c r="A140" s="576"/>
      <c r="B140" s="101" t="s">
        <v>60</v>
      </c>
      <c r="C140" s="447"/>
      <c r="D140" s="432"/>
      <c r="E140" s="432"/>
      <c r="F140" s="432"/>
      <c r="G140" s="432"/>
      <c r="H140" s="433"/>
    </row>
    <row r="141" spans="1:15" ht="20.100000000000001" customHeight="1" x14ac:dyDescent="0.15">
      <c r="A141" s="576"/>
      <c r="B141" s="99" t="s">
        <v>34</v>
      </c>
      <c r="C141" s="446"/>
      <c r="D141" s="430"/>
      <c r="E141" s="430"/>
      <c r="F141" s="430"/>
      <c r="G141" s="430"/>
      <c r="H141" s="431"/>
      <c r="K141" s="90" ph="1"/>
      <c r="O141" s="90" ph="1"/>
    </row>
    <row r="142" spans="1:15" ht="20.100000000000001" customHeight="1" x14ac:dyDescent="0.15">
      <c r="A142" s="576"/>
      <c r="B142" s="101" t="s">
        <v>35</v>
      </c>
      <c r="C142" s="447"/>
      <c r="D142" s="432"/>
      <c r="E142" s="432"/>
      <c r="F142" s="92" t="s">
        <v>495</v>
      </c>
      <c r="G142" s="505"/>
      <c r="H142" s="539"/>
    </row>
    <row r="143" spans="1:15" ht="20.100000000000001" customHeight="1" x14ac:dyDescent="0.15">
      <c r="A143" s="576"/>
      <c r="B143" s="95" t="s">
        <v>10</v>
      </c>
      <c r="C143" s="456" t="s">
        <v>20</v>
      </c>
      <c r="D143" s="457"/>
      <c r="E143" s="457"/>
      <c r="F143" s="457"/>
      <c r="G143" s="457"/>
      <c r="H143" s="458"/>
      <c r="O143" s="90" ph="1"/>
    </row>
    <row r="144" spans="1:15" ht="20.100000000000001" customHeight="1" x14ac:dyDescent="0.15">
      <c r="A144" s="576"/>
      <c r="B144" s="96"/>
      <c r="C144" s="451"/>
      <c r="D144" s="452"/>
      <c r="E144" s="452"/>
      <c r="F144" s="452"/>
      <c r="G144" s="452"/>
      <c r="H144" s="453"/>
    </row>
    <row r="145" spans="1:15" ht="20.100000000000001" customHeight="1" x14ac:dyDescent="0.15">
      <c r="A145" s="576"/>
      <c r="B145" s="475" t="s">
        <v>391</v>
      </c>
      <c r="C145" s="99" t="s">
        <v>34</v>
      </c>
      <c r="D145" s="446"/>
      <c r="E145" s="430"/>
      <c r="F145" s="430"/>
      <c r="G145" s="430"/>
      <c r="H145" s="431"/>
      <c r="K145" s="90" ph="1"/>
    </row>
    <row r="146" spans="1:15" ht="20.100000000000001" customHeight="1" x14ac:dyDescent="0.15">
      <c r="A146" s="576"/>
      <c r="B146" s="476"/>
      <c r="C146" s="101" t="s">
        <v>23</v>
      </c>
      <c r="D146" s="447"/>
      <c r="E146" s="432"/>
      <c r="F146" s="92" t="s">
        <v>496</v>
      </c>
      <c r="G146" s="432"/>
      <c r="H146" s="433"/>
    </row>
    <row r="147" spans="1:15" ht="20.100000000000001" customHeight="1" x14ac:dyDescent="0.15">
      <c r="A147" s="576"/>
      <c r="B147" s="476"/>
      <c r="C147" s="93" t="s">
        <v>24</v>
      </c>
      <c r="D147" s="434"/>
      <c r="E147" s="439"/>
      <c r="F147" s="93" t="s">
        <v>25</v>
      </c>
      <c r="G147" s="439"/>
      <c r="H147" s="435"/>
      <c r="K147" s="90" ph="1"/>
    </row>
    <row r="148" spans="1:15" ht="20.100000000000001" customHeight="1" thickBot="1" x14ac:dyDescent="0.2">
      <c r="A148" s="578"/>
      <c r="B148" s="479"/>
      <c r="C148" s="220" t="s">
        <v>38</v>
      </c>
      <c r="D148" s="462"/>
      <c r="E148" s="542"/>
      <c r="F148" s="220" t="s">
        <v>27</v>
      </c>
      <c r="G148" s="542"/>
      <c r="H148" s="463"/>
    </row>
    <row r="149" spans="1:15" ht="20.100000000000001" customHeight="1" x14ac:dyDescent="0.15">
      <c r="B149" s="90" ph="1"/>
      <c r="F149" s="90" ph="1"/>
      <c r="K149" s="90" ph="1"/>
      <c r="O149" s="90" ph="1"/>
    </row>
    <row r="151" spans="1:15" ht="20.100000000000001" customHeight="1" x14ac:dyDescent="0.15">
      <c r="F151" s="90" ph="1"/>
      <c r="O151" s="90" ph="1"/>
    </row>
    <row r="153" spans="1:15" ht="20.100000000000001" customHeight="1" x14ac:dyDescent="0.15">
      <c r="B153" s="90" ph="1"/>
      <c r="K153" s="90" ph="1"/>
    </row>
    <row r="154" spans="1:15" ht="20.100000000000001" customHeight="1" x14ac:dyDescent="0.15">
      <c r="B154" s="90" ph="1"/>
      <c r="K154" s="90" ph="1"/>
    </row>
    <row r="157" spans="1:15" ht="20.100000000000001" customHeight="1" x14ac:dyDescent="0.15">
      <c r="B157" s="90" ph="1"/>
      <c r="F157" s="90" ph="1"/>
      <c r="K157" s="90" ph="1"/>
      <c r="O157" s="90" ph="1"/>
    </row>
    <row r="159" spans="1:15" ht="20.100000000000001" customHeight="1" x14ac:dyDescent="0.15">
      <c r="F159" s="90" ph="1"/>
      <c r="O159" s="90" ph="1"/>
    </row>
    <row r="161" spans="2:15" ht="20.100000000000001" customHeight="1" x14ac:dyDescent="0.15">
      <c r="B161" s="90" ph="1"/>
      <c r="K161" s="90" ph="1"/>
    </row>
    <row r="163" spans="2:15" ht="20.100000000000001" customHeight="1" x14ac:dyDescent="0.15">
      <c r="B163" s="90" ph="1"/>
      <c r="K163" s="90" ph="1"/>
    </row>
    <row r="165" spans="2:15" ht="20.100000000000001" customHeight="1" x14ac:dyDescent="0.15">
      <c r="B165" s="90" ph="1"/>
      <c r="K165" s="90" ph="1"/>
    </row>
    <row r="167" spans="2:15" ht="20.100000000000001" customHeight="1" x14ac:dyDescent="0.15">
      <c r="B167" s="90" ph="1"/>
      <c r="F167" s="90" ph="1"/>
      <c r="K167" s="90" ph="1"/>
      <c r="O167" s="90" ph="1"/>
    </row>
    <row r="169" spans="2:15" ht="20.100000000000001" customHeight="1" x14ac:dyDescent="0.15">
      <c r="F169" s="90" ph="1"/>
      <c r="O169" s="90" ph="1"/>
    </row>
    <row r="171" spans="2:15" ht="20.100000000000001" customHeight="1" x14ac:dyDescent="0.15">
      <c r="B171" s="90" ph="1"/>
      <c r="K171" s="90" ph="1"/>
    </row>
    <row r="172" spans="2:15" ht="20.100000000000001" customHeight="1" x14ac:dyDescent="0.15">
      <c r="B172" s="90" ph="1"/>
      <c r="K172" s="90" ph="1"/>
    </row>
    <row r="175" spans="2:15" ht="20.100000000000001" customHeight="1" x14ac:dyDescent="0.15">
      <c r="B175" s="90" ph="1"/>
      <c r="F175" s="90" ph="1"/>
      <c r="K175" s="90" ph="1"/>
      <c r="O175" s="90" ph="1"/>
    </row>
    <row r="177" spans="2:15" ht="20.100000000000001" customHeight="1" x14ac:dyDescent="0.15">
      <c r="F177" s="90" ph="1"/>
      <c r="O177" s="90" ph="1"/>
    </row>
    <row r="179" spans="2:15" ht="20.100000000000001" customHeight="1" x14ac:dyDescent="0.15">
      <c r="B179" s="90" ph="1"/>
      <c r="K179" s="90" ph="1"/>
    </row>
    <row r="181" spans="2:15" ht="20.100000000000001" customHeight="1" x14ac:dyDescent="0.15">
      <c r="B181" s="90" ph="1"/>
      <c r="K181" s="90" ph="1"/>
    </row>
    <row r="183" spans="2:15" ht="20.100000000000001" customHeight="1" x14ac:dyDescent="0.15">
      <c r="B183" s="90" ph="1"/>
      <c r="K183" s="90" ph="1"/>
    </row>
    <row r="185" spans="2:15" ht="20.100000000000001" customHeight="1" x14ac:dyDescent="0.15">
      <c r="F185" s="90" ph="1"/>
      <c r="O185" s="90" ph="1"/>
    </row>
    <row r="187" spans="2:15" ht="20.100000000000001" customHeight="1" x14ac:dyDescent="0.15">
      <c r="B187" s="90" ph="1"/>
      <c r="K187" s="90" ph="1"/>
    </row>
    <row r="188" spans="2:15" ht="20.100000000000001" customHeight="1" x14ac:dyDescent="0.15">
      <c r="B188" s="90" ph="1"/>
      <c r="K188" s="90" ph="1"/>
    </row>
    <row r="191" spans="2:15" ht="20.100000000000001" customHeight="1" x14ac:dyDescent="0.15">
      <c r="B191" s="90" ph="1"/>
      <c r="F191" s="90" ph="1"/>
      <c r="K191" s="90" ph="1"/>
      <c r="O191" s="90" ph="1"/>
    </row>
    <row r="193" spans="2:15" ht="20.100000000000001" customHeight="1" x14ac:dyDescent="0.15">
      <c r="B193" s="90" ph="1"/>
      <c r="K193" s="90" ph="1"/>
    </row>
    <row r="195" spans="2:15" ht="20.100000000000001" customHeight="1" x14ac:dyDescent="0.15">
      <c r="B195" s="90" ph="1"/>
      <c r="K195" s="90" ph="1"/>
    </row>
    <row r="197" spans="2:15" ht="20.100000000000001" customHeight="1" x14ac:dyDescent="0.15">
      <c r="B197" s="90" ph="1"/>
      <c r="K197" s="90" ph="1"/>
    </row>
    <row r="199" spans="2:15" ht="20.100000000000001" customHeight="1" x14ac:dyDescent="0.15">
      <c r="B199" s="90" ph="1"/>
      <c r="F199" s="90" ph="1"/>
      <c r="K199" s="90" ph="1"/>
      <c r="O199" s="90" ph="1"/>
    </row>
    <row r="201" spans="2:15" ht="20.100000000000001" customHeight="1" x14ac:dyDescent="0.15">
      <c r="B201" s="90" ph="1"/>
      <c r="K201" s="90" ph="1"/>
    </row>
    <row r="203" spans="2:15" ht="20.100000000000001" customHeight="1" x14ac:dyDescent="0.15">
      <c r="B203" s="90" ph="1"/>
      <c r="K203" s="90" ph="1"/>
    </row>
    <row r="205" spans="2:15" ht="20.100000000000001" customHeight="1" x14ac:dyDescent="0.15">
      <c r="B205" s="90" ph="1"/>
      <c r="K205" s="90" ph="1"/>
    </row>
    <row r="207" spans="2:15" ht="20.100000000000001" customHeight="1" x14ac:dyDescent="0.15">
      <c r="B207" s="90" ph="1"/>
      <c r="F207" s="90" ph="1"/>
      <c r="K207" s="90" ph="1"/>
      <c r="O207" s="90" ph="1"/>
    </row>
    <row r="209" spans="2:15" ht="20.100000000000001" customHeight="1" x14ac:dyDescent="0.15">
      <c r="B209" s="90" ph="1"/>
      <c r="K209" s="90" ph="1"/>
    </row>
    <row r="210" spans="2:15" ht="20.100000000000001" customHeight="1" x14ac:dyDescent="0.15">
      <c r="B210" s="90" ph="1"/>
      <c r="K210" s="90" ph="1"/>
    </row>
    <row r="211" spans="2:15" ht="20.100000000000001" customHeight="1" x14ac:dyDescent="0.15">
      <c r="B211" s="90" ph="1"/>
      <c r="K211" s="90" ph="1"/>
    </row>
    <row r="213" spans="2:15" ht="20.100000000000001" customHeight="1" x14ac:dyDescent="0.15">
      <c r="B213" s="90" ph="1"/>
      <c r="K213" s="90" ph="1"/>
    </row>
    <row r="215" spans="2:15" ht="20.100000000000001" customHeight="1" x14ac:dyDescent="0.15">
      <c r="B215" s="90" ph="1"/>
      <c r="F215" s="90" ph="1"/>
      <c r="K215" s="90" ph="1"/>
      <c r="O215" s="90" ph="1"/>
    </row>
    <row r="217" spans="2:15" ht="20.100000000000001" customHeight="1" x14ac:dyDescent="0.15">
      <c r="B217" s="90" ph="1"/>
      <c r="K217" s="90" ph="1"/>
    </row>
    <row r="218" spans="2:15" ht="20.100000000000001" customHeight="1" x14ac:dyDescent="0.15">
      <c r="B218" s="90" ph="1"/>
      <c r="K218" s="90" ph="1"/>
    </row>
    <row r="219" spans="2:15" ht="20.100000000000001" customHeight="1" x14ac:dyDescent="0.15">
      <c r="B219" s="90" ph="1"/>
      <c r="K219" s="90" ph="1"/>
    </row>
    <row r="221" spans="2:15" ht="20.100000000000001" customHeight="1" x14ac:dyDescent="0.15">
      <c r="B221" s="90" ph="1"/>
      <c r="K221" s="90" ph="1"/>
    </row>
    <row r="223" spans="2:15" ht="20.100000000000001" customHeight="1" x14ac:dyDescent="0.15">
      <c r="B223" s="90" ph="1"/>
      <c r="F223" s="90" ph="1"/>
      <c r="K223" s="90" ph="1"/>
      <c r="O223" s="90" ph="1"/>
    </row>
    <row r="225" spans="2:15" ht="20.100000000000001" customHeight="1" x14ac:dyDescent="0.15">
      <c r="B225" s="90" ph="1"/>
      <c r="K225" s="90" ph="1"/>
    </row>
    <row r="226" spans="2:15" ht="20.100000000000001" customHeight="1" x14ac:dyDescent="0.15">
      <c r="B226" s="90" ph="1"/>
      <c r="K226" s="90" ph="1"/>
    </row>
    <row r="227" spans="2:15" ht="20.100000000000001" customHeight="1" x14ac:dyDescent="0.15">
      <c r="B227" s="90" ph="1"/>
      <c r="K227" s="90" ph="1"/>
    </row>
    <row r="229" spans="2:15" ht="20.100000000000001" customHeight="1" x14ac:dyDescent="0.15">
      <c r="B229" s="90" ph="1"/>
      <c r="K229" s="90" ph="1"/>
    </row>
    <row r="231" spans="2:15" ht="20.100000000000001" customHeight="1" x14ac:dyDescent="0.15">
      <c r="B231" s="90" ph="1"/>
      <c r="F231" s="90" ph="1"/>
      <c r="K231" s="90" ph="1"/>
      <c r="O231" s="90" ph="1"/>
    </row>
    <row r="233" spans="2:15" ht="20.100000000000001" customHeight="1" x14ac:dyDescent="0.15">
      <c r="B233" s="90" ph="1"/>
      <c r="K233" s="90" ph="1"/>
    </row>
    <row r="234" spans="2:15" ht="20.100000000000001" customHeight="1" x14ac:dyDescent="0.15">
      <c r="B234" s="90" ph="1"/>
      <c r="K234" s="90" ph="1"/>
    </row>
    <row r="235" spans="2:15" ht="20.100000000000001" customHeight="1" x14ac:dyDescent="0.15">
      <c r="B235" s="90" ph="1"/>
      <c r="K235" s="90" ph="1"/>
    </row>
    <row r="237" spans="2:15" ht="20.100000000000001" customHeight="1" x14ac:dyDescent="0.15">
      <c r="B237" s="90" ph="1"/>
      <c r="K237" s="90" ph="1"/>
    </row>
    <row r="238" spans="2:15" ht="20.100000000000001" customHeight="1" x14ac:dyDescent="0.15">
      <c r="B238" s="90" ph="1"/>
      <c r="K238" s="90" ph="1"/>
    </row>
    <row r="239" spans="2:15" ht="20.100000000000001" customHeight="1" x14ac:dyDescent="0.15">
      <c r="B239" s="90" ph="1"/>
      <c r="K239" s="90" ph="1"/>
    </row>
    <row r="241" spans="2:15" ht="20.100000000000001" customHeight="1" x14ac:dyDescent="0.15">
      <c r="B241" s="90" ph="1"/>
      <c r="F241" s="90" ph="1"/>
      <c r="K241" s="90" ph="1"/>
      <c r="O241" s="90" ph="1"/>
    </row>
    <row r="243" spans="2:15" ht="20.100000000000001" customHeight="1" x14ac:dyDescent="0.15">
      <c r="B243" s="90" ph="1"/>
      <c r="K243" s="90" ph="1"/>
    </row>
    <row r="244" spans="2:15" ht="20.100000000000001" customHeight="1" x14ac:dyDescent="0.15">
      <c r="B244" s="90" ph="1"/>
      <c r="K244" s="90" ph="1"/>
    </row>
    <row r="245" spans="2:15" ht="20.100000000000001" customHeight="1" x14ac:dyDescent="0.15">
      <c r="B245" s="90" ph="1"/>
      <c r="K245" s="90" ph="1"/>
    </row>
    <row r="247" spans="2:15" ht="20.100000000000001" customHeight="1" x14ac:dyDescent="0.15">
      <c r="B247" s="90" ph="1"/>
      <c r="K247" s="90" ph="1"/>
    </row>
    <row r="249" spans="2:15" ht="20.100000000000001" customHeight="1" x14ac:dyDescent="0.15">
      <c r="B249" s="90" ph="1"/>
      <c r="K249" s="90" ph="1"/>
    </row>
    <row r="250" spans="2:15" ht="20.100000000000001" customHeight="1" x14ac:dyDescent="0.15">
      <c r="B250" s="90" ph="1"/>
      <c r="K250" s="90" ph="1"/>
    </row>
    <row r="251" spans="2:15" ht="20.100000000000001" customHeight="1" x14ac:dyDescent="0.15">
      <c r="B251" s="90" ph="1"/>
      <c r="K251" s="90" ph="1"/>
    </row>
    <row r="253" spans="2:15" ht="20.100000000000001" customHeight="1" x14ac:dyDescent="0.15">
      <c r="B253" s="90" ph="1"/>
      <c r="F253" s="90" ph="1"/>
      <c r="K253" s="90" ph="1"/>
      <c r="O253" s="90" ph="1"/>
    </row>
    <row r="255" spans="2:15" ht="20.100000000000001" customHeight="1" x14ac:dyDescent="0.15">
      <c r="B255" s="90" ph="1"/>
      <c r="K255" s="90" ph="1"/>
    </row>
    <row r="256" spans="2:15" ht="20.100000000000001" customHeight="1" x14ac:dyDescent="0.15">
      <c r="B256" s="90" ph="1"/>
      <c r="K256" s="90" ph="1"/>
    </row>
    <row r="257" spans="2:15" ht="20.100000000000001" customHeight="1" x14ac:dyDescent="0.15">
      <c r="B257" s="90" ph="1"/>
      <c r="K257" s="90" ph="1"/>
    </row>
    <row r="259" spans="2:15" ht="20.100000000000001" customHeight="1" x14ac:dyDescent="0.15">
      <c r="B259" s="90" ph="1"/>
      <c r="K259" s="90" ph="1"/>
    </row>
    <row r="261" spans="2:15" ht="20.100000000000001" customHeight="1" x14ac:dyDescent="0.15">
      <c r="B261" s="90" ph="1"/>
      <c r="K261" s="90" ph="1"/>
    </row>
    <row r="262" spans="2:15" ht="20.100000000000001" customHeight="1" x14ac:dyDescent="0.15">
      <c r="B262" s="90" ph="1"/>
      <c r="K262" s="90" ph="1"/>
    </row>
    <row r="264" spans="2:15" ht="20.100000000000001" customHeight="1" x14ac:dyDescent="0.15">
      <c r="B264" s="90" ph="1"/>
      <c r="K264" s="90" ph="1"/>
    </row>
    <row r="265" spans="2:15" ht="20.100000000000001" customHeight="1" x14ac:dyDescent="0.15">
      <c r="B265" s="90" ph="1"/>
      <c r="K265" s="90" ph="1"/>
    </row>
    <row r="267" spans="2:15" ht="20.100000000000001" customHeight="1" x14ac:dyDescent="0.15">
      <c r="B267" s="90" ph="1"/>
      <c r="K267" s="90" ph="1"/>
    </row>
    <row r="268" spans="2:15" ht="20.100000000000001" customHeight="1" x14ac:dyDescent="0.15">
      <c r="B268" s="90" ph="1"/>
      <c r="K268" s="90" ph="1"/>
    </row>
    <row r="269" spans="2:15" ht="20.100000000000001" customHeight="1" x14ac:dyDescent="0.15">
      <c r="B269" s="90" ph="1"/>
      <c r="K269" s="90" ph="1"/>
    </row>
    <row r="271" spans="2:15" ht="20.100000000000001" customHeight="1" x14ac:dyDescent="0.15">
      <c r="B271" s="90" ph="1"/>
      <c r="F271" s="90" ph="1"/>
      <c r="K271" s="90" ph="1"/>
      <c r="O271" s="90" ph="1"/>
    </row>
    <row r="273" spans="2:15" ht="20.100000000000001" customHeight="1" x14ac:dyDescent="0.15">
      <c r="B273" s="90" ph="1"/>
      <c r="K273" s="90" ph="1"/>
    </row>
    <row r="274" spans="2:15" ht="20.100000000000001" customHeight="1" x14ac:dyDescent="0.15">
      <c r="B274" s="90" ph="1"/>
      <c r="K274" s="90" ph="1"/>
    </row>
    <row r="275" spans="2:15" ht="20.100000000000001" customHeight="1" x14ac:dyDescent="0.15">
      <c r="B275" s="90" ph="1"/>
      <c r="K275" s="90" ph="1"/>
    </row>
    <row r="277" spans="2:15" ht="20.100000000000001" customHeight="1" x14ac:dyDescent="0.15">
      <c r="B277" s="90" ph="1"/>
      <c r="K277" s="90" ph="1"/>
    </row>
    <row r="279" spans="2:15" ht="20.100000000000001" customHeight="1" x14ac:dyDescent="0.15">
      <c r="B279" s="90" ph="1"/>
      <c r="K279" s="90" ph="1"/>
    </row>
    <row r="280" spans="2:15" ht="20.100000000000001" customHeight="1" x14ac:dyDescent="0.15">
      <c r="B280" s="90" ph="1"/>
      <c r="K280" s="90" ph="1"/>
    </row>
    <row r="282" spans="2:15" ht="20.100000000000001" customHeight="1" x14ac:dyDescent="0.15">
      <c r="B282" s="90" ph="1"/>
      <c r="K282" s="90" ph="1"/>
    </row>
    <row r="283" spans="2:15" ht="20.100000000000001" customHeight="1" x14ac:dyDescent="0.15">
      <c r="B283" s="90" ph="1"/>
      <c r="K283" s="90" ph="1"/>
    </row>
    <row r="284" spans="2:15" ht="20.100000000000001" customHeight="1" x14ac:dyDescent="0.15">
      <c r="B284" s="90" ph="1"/>
      <c r="K284" s="90" ph="1"/>
    </row>
    <row r="286" spans="2:15" ht="20.100000000000001" customHeight="1" x14ac:dyDescent="0.15">
      <c r="B286" s="90" ph="1"/>
      <c r="F286" s="90" ph="1"/>
      <c r="K286" s="90" ph="1"/>
      <c r="O286" s="90" ph="1"/>
    </row>
    <row r="288" spans="2:15" ht="20.100000000000001" customHeight="1" x14ac:dyDescent="0.15">
      <c r="B288" s="90" ph="1"/>
      <c r="K288" s="90" ph="1"/>
    </row>
    <row r="289" spans="2:11" ht="20.100000000000001" customHeight="1" x14ac:dyDescent="0.15">
      <c r="B289" s="90" ph="1"/>
      <c r="K289" s="90" ph="1"/>
    </row>
    <row r="290" spans="2:11" ht="20.100000000000001" customHeight="1" x14ac:dyDescent="0.15">
      <c r="B290" s="90" ph="1"/>
      <c r="K290" s="90" ph="1"/>
    </row>
    <row r="292" spans="2:11" ht="20.100000000000001" customHeight="1" x14ac:dyDescent="0.15">
      <c r="B292" s="90" ph="1"/>
      <c r="K292" s="90" ph="1"/>
    </row>
    <row r="294" spans="2:11" ht="20.100000000000001" customHeight="1" x14ac:dyDescent="0.15">
      <c r="B294" s="90" ph="1"/>
      <c r="K294" s="90" ph="1"/>
    </row>
    <row r="295" spans="2:11" ht="20.100000000000001" customHeight="1" x14ac:dyDescent="0.15">
      <c r="B295" s="90" ph="1"/>
      <c r="K295" s="90" ph="1"/>
    </row>
    <row r="296" spans="2:11" ht="20.100000000000001" customHeight="1" x14ac:dyDescent="0.15">
      <c r="B296" s="90" ph="1"/>
      <c r="K296" s="90" ph="1"/>
    </row>
    <row r="297" spans="2:11" ht="20.100000000000001" customHeight="1" x14ac:dyDescent="0.15">
      <c r="B297" s="90" ph="1"/>
      <c r="K297" s="90" ph="1"/>
    </row>
    <row r="298" spans="2:11" ht="20.100000000000001" customHeight="1" x14ac:dyDescent="0.15">
      <c r="B298" s="90" ph="1"/>
      <c r="K298" s="90" ph="1"/>
    </row>
    <row r="299" spans="2:11" ht="20.100000000000001" customHeight="1" x14ac:dyDescent="0.15">
      <c r="B299" s="90" ph="1"/>
      <c r="K299" s="90" ph="1"/>
    </row>
    <row r="301" spans="2:11" ht="20.100000000000001" customHeight="1" x14ac:dyDescent="0.15">
      <c r="B301" s="90" ph="1"/>
      <c r="K301" s="90" ph="1"/>
    </row>
    <row r="303" spans="2:11" ht="20.100000000000001" customHeight="1" x14ac:dyDescent="0.15">
      <c r="B303" s="90" ph="1"/>
      <c r="K303" s="90" ph="1"/>
    </row>
    <row r="304" spans="2:11" ht="20.100000000000001" customHeight="1" x14ac:dyDescent="0.15">
      <c r="B304" s="90" ph="1"/>
      <c r="K304" s="90" ph="1"/>
    </row>
    <row r="305" spans="2:15" ht="20.100000000000001" customHeight="1" x14ac:dyDescent="0.15">
      <c r="B305" s="90" ph="1"/>
      <c r="K305" s="90" ph="1"/>
    </row>
    <row r="306" spans="2:15" ht="20.100000000000001" customHeight="1" x14ac:dyDescent="0.15">
      <c r="B306" s="90" ph="1"/>
      <c r="K306" s="90" ph="1"/>
    </row>
    <row r="307" spans="2:15" ht="20.100000000000001" customHeight="1" x14ac:dyDescent="0.15">
      <c r="B307" s="90" ph="1"/>
      <c r="K307" s="90" ph="1"/>
    </row>
    <row r="309" spans="2:15" ht="20.100000000000001" customHeight="1" x14ac:dyDescent="0.15">
      <c r="B309" s="90" ph="1"/>
      <c r="K309" s="90" ph="1"/>
    </row>
    <row r="310" spans="2:15" ht="20.100000000000001" customHeight="1" x14ac:dyDescent="0.15">
      <c r="B310" s="90" ph="1"/>
      <c r="K310" s="90" ph="1"/>
    </row>
    <row r="311" spans="2:15" ht="20.100000000000001" customHeight="1" x14ac:dyDescent="0.15">
      <c r="B311" s="90" ph="1"/>
      <c r="K311" s="90" ph="1"/>
    </row>
    <row r="313" spans="2:15" ht="20.100000000000001" customHeight="1" x14ac:dyDescent="0.15">
      <c r="B313" s="90" ph="1"/>
      <c r="F313" s="90" ph="1"/>
      <c r="K313" s="90" ph="1"/>
      <c r="O313" s="90" ph="1"/>
    </row>
    <row r="315" spans="2:15" ht="20.100000000000001" customHeight="1" x14ac:dyDescent="0.15">
      <c r="B315" s="90" ph="1"/>
      <c r="K315" s="90" ph="1"/>
    </row>
    <row r="316" spans="2:15" ht="20.100000000000001" customHeight="1" x14ac:dyDescent="0.15">
      <c r="B316" s="90" ph="1"/>
      <c r="K316" s="90" ph="1"/>
    </row>
    <row r="317" spans="2:15" ht="20.100000000000001" customHeight="1" x14ac:dyDescent="0.15">
      <c r="B317" s="90" ph="1"/>
      <c r="K317" s="90" ph="1"/>
    </row>
    <row r="319" spans="2:15" ht="20.100000000000001" customHeight="1" x14ac:dyDescent="0.15">
      <c r="B319" s="90" ph="1"/>
      <c r="K319" s="90" ph="1"/>
    </row>
    <row r="321" spans="2:15" ht="20.100000000000001" customHeight="1" x14ac:dyDescent="0.15">
      <c r="B321" s="90" ph="1"/>
      <c r="K321" s="90" ph="1"/>
    </row>
    <row r="322" spans="2:15" ht="20.100000000000001" customHeight="1" x14ac:dyDescent="0.15">
      <c r="B322" s="90" ph="1"/>
      <c r="K322" s="90" ph="1"/>
    </row>
    <row r="323" spans="2:15" ht="20.100000000000001" customHeight="1" x14ac:dyDescent="0.15">
      <c r="B323" s="90" ph="1"/>
      <c r="K323" s="90" ph="1"/>
    </row>
    <row r="325" spans="2:15" ht="20.100000000000001" customHeight="1" x14ac:dyDescent="0.15">
      <c r="B325" s="90" ph="1"/>
      <c r="F325" s="90" ph="1"/>
      <c r="K325" s="90" ph="1"/>
      <c r="O325" s="90" ph="1"/>
    </row>
    <row r="327" spans="2:15" ht="20.100000000000001" customHeight="1" x14ac:dyDescent="0.15">
      <c r="B327" s="90" ph="1"/>
      <c r="K327" s="90" ph="1"/>
    </row>
    <row r="328" spans="2:15" ht="20.100000000000001" customHeight="1" x14ac:dyDescent="0.15">
      <c r="B328" s="90" ph="1"/>
      <c r="K328" s="90" ph="1"/>
    </row>
    <row r="329" spans="2:15" ht="20.100000000000001" customHeight="1" x14ac:dyDescent="0.15">
      <c r="B329" s="90" ph="1"/>
      <c r="K329" s="90" ph="1"/>
    </row>
    <row r="331" spans="2:15" ht="20.100000000000001" customHeight="1" x14ac:dyDescent="0.15">
      <c r="B331" s="90" ph="1"/>
      <c r="K331" s="90" ph="1"/>
    </row>
    <row r="333" spans="2:15" ht="20.100000000000001" customHeight="1" x14ac:dyDescent="0.15">
      <c r="B333" s="90" ph="1"/>
      <c r="K333" s="90" ph="1"/>
    </row>
    <row r="334" spans="2:15" ht="20.100000000000001" customHeight="1" x14ac:dyDescent="0.15">
      <c r="B334" s="90" ph="1"/>
      <c r="K334" s="90" ph="1"/>
    </row>
    <row r="336" spans="2:15" ht="20.100000000000001" customHeight="1" x14ac:dyDescent="0.15">
      <c r="B336" s="90" ph="1"/>
      <c r="K336" s="90" ph="1"/>
    </row>
    <row r="337" spans="2:15" ht="20.100000000000001" customHeight="1" x14ac:dyDescent="0.15">
      <c r="B337" s="90" ph="1"/>
      <c r="K337" s="90" ph="1"/>
    </row>
    <row r="339" spans="2:15" ht="20.100000000000001" customHeight="1" x14ac:dyDescent="0.15">
      <c r="B339" s="90" ph="1"/>
      <c r="K339" s="90" ph="1"/>
    </row>
    <row r="340" spans="2:15" ht="20.100000000000001" customHeight="1" x14ac:dyDescent="0.15">
      <c r="B340" s="90" ph="1"/>
      <c r="K340" s="90" ph="1"/>
    </row>
    <row r="341" spans="2:15" ht="20.100000000000001" customHeight="1" x14ac:dyDescent="0.15">
      <c r="B341" s="90" ph="1"/>
      <c r="K341" s="90" ph="1"/>
    </row>
    <row r="343" spans="2:15" ht="20.100000000000001" customHeight="1" x14ac:dyDescent="0.15">
      <c r="B343" s="90" ph="1"/>
      <c r="F343" s="90" ph="1"/>
      <c r="K343" s="90" ph="1"/>
      <c r="O343" s="90" ph="1"/>
    </row>
    <row r="345" spans="2:15" ht="20.100000000000001" customHeight="1" x14ac:dyDescent="0.15">
      <c r="B345" s="90" ph="1"/>
      <c r="K345" s="90" ph="1"/>
    </row>
    <row r="346" spans="2:15" ht="20.100000000000001" customHeight="1" x14ac:dyDescent="0.15">
      <c r="B346" s="90" ph="1"/>
      <c r="K346" s="90" ph="1"/>
    </row>
    <row r="347" spans="2:15" ht="20.100000000000001" customHeight="1" x14ac:dyDescent="0.15">
      <c r="B347" s="90" ph="1"/>
      <c r="K347" s="90" ph="1"/>
    </row>
    <row r="349" spans="2:15" ht="20.100000000000001" customHeight="1" x14ac:dyDescent="0.15">
      <c r="B349" s="90" ph="1"/>
      <c r="K349" s="90" ph="1"/>
    </row>
    <row r="351" spans="2:15" ht="20.100000000000001" customHeight="1" x14ac:dyDescent="0.15">
      <c r="B351" s="90" ph="1"/>
      <c r="K351" s="90" ph="1"/>
    </row>
    <row r="352" spans="2:15" ht="20.100000000000001" customHeight="1" x14ac:dyDescent="0.15">
      <c r="B352" s="90" ph="1"/>
      <c r="K352" s="90" ph="1"/>
    </row>
    <row r="354" spans="2:15" ht="20.100000000000001" customHeight="1" x14ac:dyDescent="0.15">
      <c r="B354" s="90" ph="1"/>
      <c r="K354" s="90" ph="1"/>
    </row>
    <row r="355" spans="2:15" ht="20.100000000000001" customHeight="1" x14ac:dyDescent="0.15">
      <c r="B355" s="90" ph="1"/>
      <c r="K355" s="90" ph="1"/>
    </row>
    <row r="356" spans="2:15" ht="20.100000000000001" customHeight="1" x14ac:dyDescent="0.15">
      <c r="B356" s="90" ph="1"/>
      <c r="K356" s="90" ph="1"/>
    </row>
    <row r="358" spans="2:15" ht="20.100000000000001" customHeight="1" x14ac:dyDescent="0.15">
      <c r="B358" s="90" ph="1"/>
      <c r="F358" s="90" ph="1"/>
      <c r="K358" s="90" ph="1"/>
      <c r="O358" s="90" ph="1"/>
    </row>
    <row r="360" spans="2:15" ht="20.100000000000001" customHeight="1" x14ac:dyDescent="0.15">
      <c r="B360" s="90" ph="1"/>
      <c r="K360" s="90" ph="1"/>
    </row>
    <row r="361" spans="2:15" ht="20.100000000000001" customHeight="1" x14ac:dyDescent="0.15">
      <c r="B361" s="90" ph="1"/>
      <c r="K361" s="90" ph="1"/>
    </row>
    <row r="362" spans="2:15" ht="20.100000000000001" customHeight="1" x14ac:dyDescent="0.15">
      <c r="B362" s="90" ph="1"/>
      <c r="K362" s="90" ph="1"/>
    </row>
    <row r="364" spans="2:15" ht="20.100000000000001" customHeight="1" x14ac:dyDescent="0.15">
      <c r="B364" s="90" ph="1"/>
      <c r="K364" s="90" ph="1"/>
    </row>
    <row r="366" spans="2:15" ht="20.100000000000001" customHeight="1" x14ac:dyDescent="0.15">
      <c r="B366" s="90" ph="1"/>
      <c r="K366" s="90" ph="1"/>
    </row>
    <row r="367" spans="2:15" ht="20.100000000000001" customHeight="1" x14ac:dyDescent="0.15">
      <c r="B367" s="90" ph="1"/>
      <c r="K367" s="90" ph="1"/>
    </row>
    <row r="368" spans="2:15" ht="20.100000000000001" customHeight="1" x14ac:dyDescent="0.15">
      <c r="B368" s="90" ph="1"/>
      <c r="K368" s="90" ph="1"/>
    </row>
    <row r="369" spans="2:11" ht="20.100000000000001" customHeight="1" x14ac:dyDescent="0.15">
      <c r="B369" s="90" ph="1"/>
      <c r="K369" s="90" ph="1"/>
    </row>
    <row r="370" spans="2:11" ht="20.100000000000001" customHeight="1" x14ac:dyDescent="0.15">
      <c r="B370" s="90" ph="1"/>
      <c r="K370" s="90" ph="1"/>
    </row>
    <row r="371" spans="2:11" ht="20.100000000000001" customHeight="1" x14ac:dyDescent="0.15">
      <c r="B371" s="90" ph="1"/>
      <c r="K371" s="90" ph="1"/>
    </row>
    <row r="373" spans="2:11" ht="20.100000000000001" customHeight="1" x14ac:dyDescent="0.15">
      <c r="B373" s="90" ph="1"/>
      <c r="K373" s="90" ph="1"/>
    </row>
    <row r="375" spans="2:11" ht="20.100000000000001" customHeight="1" x14ac:dyDescent="0.15">
      <c r="B375" s="90" ph="1"/>
      <c r="K375" s="90" ph="1"/>
    </row>
    <row r="376" spans="2:11" ht="20.100000000000001" customHeight="1" x14ac:dyDescent="0.15">
      <c r="B376" s="90" ph="1"/>
      <c r="K376" s="90" ph="1"/>
    </row>
    <row r="377" spans="2:11" ht="20.100000000000001" customHeight="1" x14ac:dyDescent="0.15">
      <c r="B377" s="90" ph="1"/>
      <c r="K377" s="90" ph="1"/>
    </row>
    <row r="378" spans="2:11" ht="20.100000000000001" customHeight="1" x14ac:dyDescent="0.15">
      <c r="B378" s="90" ph="1"/>
      <c r="K378" s="90" ph="1"/>
    </row>
    <row r="379" spans="2:11" ht="20.100000000000001" customHeight="1" x14ac:dyDescent="0.15">
      <c r="B379" s="90" ph="1"/>
      <c r="K379" s="90" ph="1"/>
    </row>
  </sheetData>
  <sheetProtection formatCells="0" formatColumns="0" formatRows="0"/>
  <mergeCells count="233">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H2:H3"/>
    <mergeCell ref="C3:G3"/>
    <mergeCell ref="C12:E12"/>
    <mergeCell ref="G12:H12"/>
    <mergeCell ref="C26:E26"/>
    <mergeCell ref="G26:H26"/>
    <mergeCell ref="G42:H42"/>
    <mergeCell ref="G30:H30"/>
    <mergeCell ref="D30:E30"/>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42653A8D-9A3C-405B-9808-22D668FAC2F5}">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8DD3-5C67-478B-BD14-AD2CDFD2C91D}">
  <sheetPr>
    <tabColor rgb="FFE6FFCD"/>
    <pageSetUpPr fitToPage="1"/>
  </sheetPr>
  <dimension ref="B1:W21"/>
  <sheetViews>
    <sheetView showZeros="0" view="pageBreakPreview" zoomScale="75" zoomScaleNormal="100" zoomScaleSheetLayoutView="75" workbookViewId="0">
      <selection activeCell="C7" sqref="C7"/>
    </sheetView>
  </sheetViews>
  <sheetFormatPr defaultRowHeight="13.5" x14ac:dyDescent="0.15"/>
  <cols>
    <col min="1" max="1" width="1.75" customWidth="1"/>
    <col min="2" max="2" width="38" customWidth="1"/>
    <col min="3" max="15" width="6.625" customWidth="1"/>
    <col min="16" max="16" width="11.125" customWidth="1"/>
    <col min="17" max="17" width="55.625" customWidth="1"/>
    <col min="18" max="40" width="6.625" customWidth="1"/>
  </cols>
  <sheetData>
    <row r="1" spans="2:23" ht="26.25" customHeight="1" x14ac:dyDescent="0.15">
      <c r="B1" s="108" t="s">
        <v>579</v>
      </c>
    </row>
    <row r="2" spans="2:23" ht="17.25" x14ac:dyDescent="0.15">
      <c r="B2" s="108"/>
    </row>
    <row r="3" spans="2:23" ht="21.75" customHeight="1" x14ac:dyDescent="0.15">
      <c r="B3" s="581" t="s">
        <v>561</v>
      </c>
      <c r="C3" s="581"/>
      <c r="D3" s="581"/>
      <c r="E3" s="581"/>
      <c r="F3" s="581"/>
      <c r="G3" s="581"/>
      <c r="H3" s="581"/>
      <c r="I3" s="581"/>
      <c r="J3" s="272"/>
      <c r="K3" s="272"/>
      <c r="L3" s="272"/>
      <c r="M3" s="417" t="s">
        <v>0</v>
      </c>
      <c r="N3" s="418"/>
    </row>
    <row r="4" spans="2:23" ht="21.75" customHeight="1" x14ac:dyDescent="0.15">
      <c r="B4" s="582" t="s">
        <v>560</v>
      </c>
      <c r="C4" s="582"/>
      <c r="D4" s="582"/>
      <c r="E4" s="582"/>
      <c r="F4" s="582"/>
      <c r="G4" s="582"/>
      <c r="H4" s="582"/>
      <c r="I4" s="582"/>
      <c r="J4" s="273"/>
      <c r="K4" s="273"/>
      <c r="L4" s="273"/>
      <c r="M4" s="415">
        <f>応募用紙1!O3</f>
        <v>0</v>
      </c>
      <c r="N4" s="416"/>
      <c r="P4" t="s">
        <v>545</v>
      </c>
    </row>
    <row r="5" spans="2:23" ht="19.5" customHeight="1" x14ac:dyDescent="0.15">
      <c r="B5" t="str">
        <f>表紙!D8</f>
        <v>選択</v>
      </c>
      <c r="M5" s="415"/>
      <c r="N5" s="416"/>
      <c r="P5" s="579" t="str">
        <f>IF(P6="構成団体1",'応募用紙2 -3'!C5,"")</f>
        <v/>
      </c>
      <c r="Q5" s="580"/>
    </row>
    <row r="6" spans="2:23" ht="39.950000000000003" customHeight="1" x14ac:dyDescent="0.15">
      <c r="B6" s="269"/>
      <c r="C6" s="270" t="str">
        <f>IF(表紙!D$8="・共同企業体での応募",選択肢!B35,IF(表紙!D$8="・連名での応募",選択肢!C35,IF(表紙!D$8="・単独企業・団体での応募",選択肢!D35,"")))</f>
        <v/>
      </c>
      <c r="D6" s="270" t="str">
        <f>IF(表紙!D$8="・共同企業体での応募",選択肢!B36,IF(表紙!D$8="・連名での応募",選択肢!C36,""))</f>
        <v/>
      </c>
      <c r="E6" s="270" t="str">
        <f>IF(表紙!D$8="・共同企業体での応募",選択肢!B37,IF(表紙!D$8="・連名での応募",選択肢!C37,""))</f>
        <v/>
      </c>
      <c r="F6" s="270" t="str">
        <f>IF(表紙!D$8="・共同企業体での応募",選択肢!B38,IF(表紙!D$8="・連名での応募",選択肢!C38,""))</f>
        <v/>
      </c>
      <c r="G6" s="270" t="str">
        <f>IF(表紙!D$8="・共同企業体での応募",選択肢!B39,IF(表紙!D$8="・連名での応募",選択肢!C39,""))</f>
        <v/>
      </c>
      <c r="H6" s="270" t="str">
        <f>IF(表紙!D$8="・共同企業体での応募",選択肢!B40,IF(表紙!D$8="・連名での応募",選択肢!C40,""))</f>
        <v/>
      </c>
      <c r="I6" s="270" t="str">
        <f>IF(表紙!D$8="・共同企業体での応募",選択肢!B41,IF(表紙!D$8="・連名での応募",選択肢!C41,""))</f>
        <v/>
      </c>
      <c r="J6" s="270" t="str">
        <f>IF(表紙!D$8="・共同企業体での応募",選択肢!B42,IF(表紙!D$8="・連名での応募",選択肢!C42,""))</f>
        <v/>
      </c>
      <c r="K6" s="270" t="str">
        <f>IF(表紙!D$8="・共同企業体での応募",選択肢!B43,IF(表紙!D$8="・連名での応募",選択肢!C43,""))</f>
        <v/>
      </c>
      <c r="L6" s="270" t="str">
        <f>IF(表紙!D$8="・共同企業体での応募",選択肢!B44,IF(表紙!D$8="・連名での応募",選択肢!C44,""))</f>
        <v/>
      </c>
      <c r="M6" s="270" t="str">
        <f>IF(表紙!D$8="・共同企業体での応募",選択肢!B45,IF(表紙!D$8="・連名での応募",選択肢!C45,""))</f>
        <v/>
      </c>
      <c r="N6" s="270" t="str">
        <f>IF(表紙!D$8="・共同企業体での応募",選択肢!B46,IF(表紙!D$8="・連名での応募",選択肢!C46,""))</f>
        <v/>
      </c>
      <c r="O6" s="266"/>
      <c r="P6" s="174" t="str">
        <f>IF(表紙!D$8="・共同企業体での応募",選択肢!B35,IF(表紙!D$8="・連名での応募",選択肢!C35,IF(表紙!D$8="・単独企業・団体での応募",選択肢!D35,"")))</f>
        <v/>
      </c>
      <c r="Q6" s="260" t="str">
        <f>IF(P6="構成団体1",'応募用紙2 -3'!C6,IF(P6="連名者1",'応募用紙2 -2'!C$5,IF(P6="応募者",'応募用紙2 -1'!C$5,"")))</f>
        <v/>
      </c>
      <c r="R6" s="265"/>
      <c r="W6" s="266"/>
    </row>
    <row r="7" spans="2:23" ht="39.950000000000003" customHeight="1" x14ac:dyDescent="0.15">
      <c r="B7" s="174" t="s">
        <v>519</v>
      </c>
      <c r="C7" s="176"/>
      <c r="D7" s="176"/>
      <c r="E7" s="176"/>
      <c r="F7" s="176"/>
      <c r="G7" s="176"/>
      <c r="H7" s="176"/>
      <c r="I7" s="176"/>
      <c r="J7" s="176"/>
      <c r="K7" s="176"/>
      <c r="L7" s="176"/>
      <c r="M7" s="176"/>
      <c r="N7" s="176"/>
      <c r="O7" s="266"/>
      <c r="P7" s="174" t="str">
        <f>IF(表紙!D$8="・共同企業体での応募",選択肢!B36,IF(表紙!D$8="・連名での応募",選択肢!C36,IF(表紙!D$8="・単独企業・団体での応募",選択肢!D36,"")))</f>
        <v/>
      </c>
      <c r="Q7" s="260" t="str">
        <f>IF(P7="構成団体2",'応募用紙2 -3'!C7,IF(P7="連名者2",'応募用紙2 -2'!C6,IF(P7="応募者",'応募用紙2 -1'!C5,"")))</f>
        <v/>
      </c>
      <c r="W7" s="266"/>
    </row>
    <row r="8" spans="2:23" ht="39.950000000000003" customHeight="1" x14ac:dyDescent="0.15">
      <c r="B8" s="174" t="s">
        <v>476</v>
      </c>
      <c r="C8" s="176"/>
      <c r="D8" s="176"/>
      <c r="E8" s="176"/>
      <c r="F8" s="176"/>
      <c r="G8" s="176"/>
      <c r="H8" s="176"/>
      <c r="I8" s="176"/>
      <c r="J8" s="176"/>
      <c r="K8" s="176"/>
      <c r="L8" s="176"/>
      <c r="M8" s="176"/>
      <c r="N8" s="176"/>
      <c r="P8" s="174" t="str">
        <f>IF(表紙!D$8="・共同企業体での応募",選択肢!B37,IF(表紙!D$8="・連名での応募",選択肢!C37,IF(表紙!D$8="・単独企業・団体での応募",選択肢!D37,"")))</f>
        <v/>
      </c>
      <c r="Q8" s="260" t="str">
        <f>IF(P8="構成団体3",'応募用紙2 -3'!C8,IF(P8="連名者3",'応募用紙2 -2'!C7,IF(P8="応募者",'応募用紙2 -1'!C6,"")))</f>
        <v/>
      </c>
      <c r="W8" s="266"/>
    </row>
    <row r="9" spans="2:23" ht="39.950000000000003" customHeight="1" x14ac:dyDescent="0.15">
      <c r="B9" s="174" t="s">
        <v>477</v>
      </c>
      <c r="C9" s="176"/>
      <c r="D9" s="176"/>
      <c r="E9" s="176"/>
      <c r="F9" s="176"/>
      <c r="G9" s="176"/>
      <c r="H9" s="176"/>
      <c r="I9" s="176"/>
      <c r="J9" s="176"/>
      <c r="K9" s="176"/>
      <c r="L9" s="176"/>
      <c r="M9" s="176"/>
      <c r="N9" s="176"/>
      <c r="P9" s="174" t="str">
        <f>IF(表紙!D$8="・共同企業体での応募",選択肢!B38,IF(表紙!D$8="・連名での応募",選択肢!C38,IF(表紙!D$8="・単独企業・団体での応募",選択肢!D38,"")))</f>
        <v/>
      </c>
      <c r="Q9" s="260" t="str">
        <f>IF(P9="構成団体4",'応募用紙2 -3'!C57,IF(P9="連名者4",'応募用紙2 -2'!C8,IF(P9="応募者",'応募用紙2 -1'!C7,"")))</f>
        <v/>
      </c>
      <c r="W9" s="266"/>
    </row>
    <row r="10" spans="2:23" ht="39.950000000000003" customHeight="1" x14ac:dyDescent="0.15">
      <c r="B10" s="174" t="s">
        <v>478</v>
      </c>
      <c r="C10" s="176"/>
      <c r="D10" s="176"/>
      <c r="E10" s="176"/>
      <c r="F10" s="176"/>
      <c r="G10" s="176"/>
      <c r="H10" s="176"/>
      <c r="I10" s="176"/>
      <c r="J10" s="176"/>
      <c r="K10" s="176"/>
      <c r="L10" s="176"/>
      <c r="M10" s="176"/>
      <c r="N10" s="176"/>
      <c r="P10" s="174" t="str">
        <f>IF(表紙!D$8="・共同企業体での応募",選択肢!B39,IF(表紙!D$8="・連名での応募",選択肢!C39,IF(表紙!D$8="・単独企業・団体での応募",選択肢!D39,"")))</f>
        <v/>
      </c>
      <c r="Q10" s="260" t="str">
        <f>IF(P10="構成団体5",'応募用紙2 -3'!C58,IF(P10="連名者5",'応募用紙2 -2'!C57,IF(P10="応募者",'応募用紙2 -1'!C8,"")))</f>
        <v/>
      </c>
      <c r="W10" s="266"/>
    </row>
    <row r="11" spans="2:23" ht="39.950000000000003" customHeight="1" x14ac:dyDescent="0.15">
      <c r="B11" s="174" t="s">
        <v>479</v>
      </c>
      <c r="C11" s="176"/>
      <c r="D11" s="176"/>
      <c r="E11" s="176"/>
      <c r="F11" s="176"/>
      <c r="G11" s="176"/>
      <c r="H11" s="176"/>
      <c r="I11" s="176"/>
      <c r="J11" s="176"/>
      <c r="K11" s="176"/>
      <c r="L11" s="176"/>
      <c r="M11" s="176"/>
      <c r="N11" s="176"/>
      <c r="P11" s="174" t="str">
        <f>IF(表紙!D$8="・共同企業体での応募",選択肢!B40,IF(表紙!D$8="・連名での応募",選択肢!C40,IF(表紙!D$8="・単独企業・団体での応募",選択肢!D40,"")))</f>
        <v/>
      </c>
      <c r="Q11" s="260" t="str">
        <f>IF(P11="構成団体6",'応募用紙2 -3'!C59,IF(P11="連名者6",'応募用紙2 -2'!C58,IF(P11="応募者",'応募用紙2 -1'!C9,"")))</f>
        <v/>
      </c>
      <c r="W11" s="266"/>
    </row>
    <row r="12" spans="2:23" ht="39.950000000000003" customHeight="1" x14ac:dyDescent="0.15">
      <c r="B12" s="174" t="s">
        <v>480</v>
      </c>
      <c r="C12" s="176"/>
      <c r="D12" s="176"/>
      <c r="E12" s="176"/>
      <c r="F12" s="176"/>
      <c r="G12" s="176"/>
      <c r="H12" s="176"/>
      <c r="I12" s="176"/>
      <c r="J12" s="176"/>
      <c r="K12" s="176"/>
      <c r="L12" s="176"/>
      <c r="M12" s="176"/>
      <c r="N12" s="176"/>
      <c r="P12" s="174" t="str">
        <f>IF(表紙!D$8="・共同企業体での応募",選択肢!B41,IF(表紙!D$8="・連名での応募",選択肢!C41,IF(表紙!D$8="・単独企業・団体での応募",選択肢!D41,"")))</f>
        <v/>
      </c>
      <c r="Q12" s="260" t="str">
        <f>IF(P12="構成団体7",'応募用紙2 -3'!C60,IF(P12="連名者7",'応募用紙2 -2'!C59,IF(P12="応募者",'応募用紙2 -1'!C10,"")))</f>
        <v/>
      </c>
      <c r="W12" s="266"/>
    </row>
    <row r="13" spans="2:23" ht="39.950000000000003" customHeight="1" x14ac:dyDescent="0.15">
      <c r="B13" s="174" t="s">
        <v>481</v>
      </c>
      <c r="C13" s="176"/>
      <c r="D13" s="176"/>
      <c r="E13" s="176"/>
      <c r="F13" s="176"/>
      <c r="G13" s="176"/>
      <c r="H13" s="176"/>
      <c r="I13" s="176"/>
      <c r="J13" s="176"/>
      <c r="K13" s="176"/>
      <c r="L13" s="176"/>
      <c r="M13" s="176"/>
      <c r="N13" s="176"/>
      <c r="P13" s="174" t="str">
        <f>IF(表紙!D$8="・共同企業体での応募",選択肢!B42,IF(表紙!D$8="・連名での応募",選択肢!C42,IF(表紙!D$8="・単独企業・団体での応募",選択肢!D42,"")))</f>
        <v/>
      </c>
      <c r="Q13" s="260" t="str">
        <f>IF(P13="構成団体8",'応募用紙2 -3'!C105,IF(P13="連名者8",'応募用紙2 -2'!C60,IF(P13="応募者",'応募用紙2 -1'!C11,"")))</f>
        <v/>
      </c>
      <c r="W13" s="266"/>
    </row>
    <row r="14" spans="2:23" ht="39.950000000000003" customHeight="1" x14ac:dyDescent="0.15">
      <c r="B14" s="174" t="s">
        <v>482</v>
      </c>
      <c r="C14" s="176"/>
      <c r="D14" s="176"/>
      <c r="E14" s="176"/>
      <c r="F14" s="176"/>
      <c r="G14" s="176"/>
      <c r="H14" s="176"/>
      <c r="I14" s="176"/>
      <c r="J14" s="176"/>
      <c r="K14" s="176"/>
      <c r="L14" s="176"/>
      <c r="M14" s="176"/>
      <c r="N14" s="176"/>
      <c r="P14" s="174" t="str">
        <f>IF(表紙!D$8="・共同企業体での応募",選択肢!B43,IF(表紙!D$8="・連名での応募",選択肢!C43,IF(表紙!D$8="・単独企業・団体での応募",選択肢!D43,"")))</f>
        <v/>
      </c>
      <c r="Q14" s="260" t="str">
        <f>IF(P14="構成団体9",'応募用紙2 -3'!C106,IF(P14="連名者9",'応募用紙2 -2'!C105,IF(P14="応募者",'応募用紙2 -1'!C12,"")))</f>
        <v/>
      </c>
      <c r="W14" s="266"/>
    </row>
    <row r="15" spans="2:23" ht="39.950000000000003" customHeight="1" x14ac:dyDescent="0.15">
      <c r="B15" s="174" t="s">
        <v>483</v>
      </c>
      <c r="C15" s="176"/>
      <c r="D15" s="176"/>
      <c r="E15" s="176"/>
      <c r="F15" s="176"/>
      <c r="G15" s="176"/>
      <c r="H15" s="176"/>
      <c r="I15" s="176"/>
      <c r="J15" s="176"/>
      <c r="K15" s="176"/>
      <c r="L15" s="176"/>
      <c r="M15" s="176"/>
      <c r="N15" s="176"/>
      <c r="P15" s="174" t="str">
        <f>IF(表紙!D$8="・共同企業体での応募",選択肢!B44,IF(表紙!D$8="・連名での応募",選択肢!C44,IF(表紙!D$8="・単独企業・団体での応募",選択肢!D44,"")))</f>
        <v/>
      </c>
      <c r="Q15" s="260" t="str">
        <f>IF(P15="構成団体10",'応募用紙2 -3'!C107,IF(P15="連名者10",'応募用紙2 -2'!C106,IF(P15="応募者",'応募用紙2 -1'!C13,"")))</f>
        <v/>
      </c>
      <c r="W15" s="266"/>
    </row>
    <row r="16" spans="2:23" ht="39.950000000000003" customHeight="1" x14ac:dyDescent="0.15">
      <c r="B16" s="174" t="s">
        <v>484</v>
      </c>
      <c r="C16" s="176"/>
      <c r="D16" s="176"/>
      <c r="E16" s="176"/>
      <c r="F16" s="176"/>
      <c r="G16" s="176"/>
      <c r="H16" s="176"/>
      <c r="I16" s="176"/>
      <c r="J16" s="176"/>
      <c r="K16" s="176"/>
      <c r="L16" s="176"/>
      <c r="M16" s="176"/>
      <c r="N16" s="176"/>
      <c r="P16" s="174" t="str">
        <f>IF(表紙!D$8="・共同企業体での応募",選択肢!B45,IF(表紙!D$8="・連名での応募",選択肢!C45,IF(表紙!D$8="・単独企業・団体での応募",選択肢!D45,"")))</f>
        <v/>
      </c>
      <c r="Q16" s="260" t="str">
        <f>IF(P16="構成団体11",'応募用紙2 -3'!C108,IF(P16="連名者11",'応募用紙2 -2'!C107,IF(P16="応募者",'応募用紙2 -1'!C14,"")))</f>
        <v/>
      </c>
      <c r="W16" s="266"/>
    </row>
    <row r="17" spans="3:23" ht="39.950000000000003" customHeight="1" x14ac:dyDescent="0.15">
      <c r="P17" s="174" t="str">
        <f>IF(表紙!D$8="・共同企業体での応募",選択肢!B46,IF(表紙!D$8="・連名での応募",選択肢!C46,IF(表紙!D$8="・単独企業・団体での応募",選択肢!D46,"")))</f>
        <v/>
      </c>
      <c r="Q17" s="260" t="str">
        <f>IF(P17="構成団体2",'応募用紙2 -3'!C17,IF(P17="連名者12",'応募用紙2 -2'!C108,IF(P17="応募者",'応募用紙2 -1'!C15,"")))</f>
        <v/>
      </c>
      <c r="W17" s="266"/>
    </row>
    <row r="19" spans="3:23" x14ac:dyDescent="0.15">
      <c r="C19" s="266"/>
    </row>
    <row r="20" spans="3:23" x14ac:dyDescent="0.15">
      <c r="C20" s="266"/>
    </row>
    <row r="21" spans="3:23" x14ac:dyDescent="0.15">
      <c r="C21" s="266"/>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3F55F28-E872-4F90-9019-206829429329}">
          <x14:formula1>
            <xm:f>選択肢!$M$29:$M$30</xm:f>
          </x14:formula1>
          <xm:sqref>C7:N16</xm:sqref>
        </x14:dataValidation>
        <x14:dataValidation type="list" allowBlank="1" showInputMessage="1" showErrorMessage="1" xr:uid="{049DBA63-1BB4-4566-BC22-6E15D6E46938}">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FFCD"/>
  </sheetPr>
  <dimension ref="A1:M89"/>
  <sheetViews>
    <sheetView showZeros="0" view="pageBreakPreview" zoomScaleNormal="100" zoomScaleSheetLayoutView="100" workbookViewId="0">
      <selection activeCell="A4" sqref="A4:H4"/>
    </sheetView>
  </sheetViews>
  <sheetFormatPr defaultColWidth="8.875" defaultRowHeight="13.5" x14ac:dyDescent="0.15"/>
  <cols>
    <col min="1" max="1" width="3.75" customWidth="1"/>
    <col min="2" max="2" width="17.5" customWidth="1"/>
    <col min="3" max="3" width="16.625" customWidth="1"/>
    <col min="4" max="7" width="8.625" customWidth="1"/>
    <col min="8" max="9" width="16.625" customWidth="1"/>
    <col min="10" max="10" width="3.875" customWidth="1"/>
    <col min="12" max="12" width="15" customWidth="1"/>
    <col min="13" max="13" width="18.625" customWidth="1"/>
  </cols>
  <sheetData>
    <row r="1" spans="1:10" ht="24.6" customHeight="1" x14ac:dyDescent="0.15">
      <c r="A1" s="64" t="s">
        <v>580</v>
      </c>
      <c r="B1" s="64"/>
      <c r="C1" s="65"/>
      <c r="D1" s="65"/>
      <c r="E1" s="65"/>
      <c r="F1" s="65"/>
      <c r="G1" s="65"/>
      <c r="I1" s="619" t="s">
        <v>96</v>
      </c>
      <c r="J1" s="619"/>
    </row>
    <row r="2" spans="1:10" ht="24.6" customHeight="1" x14ac:dyDescent="0.15">
      <c r="A2" s="23" t="str">
        <f>応募用紙1!A3</f>
        <v>令和8年度　第42回都市公園等コンクール　『②施工部門』</v>
      </c>
      <c r="B2" s="23"/>
      <c r="C2" s="23"/>
      <c r="D2" s="23"/>
      <c r="E2" s="23"/>
      <c r="F2" s="23"/>
      <c r="G2" s="23"/>
      <c r="H2" s="61"/>
      <c r="I2" s="601" t="s">
        <v>0</v>
      </c>
      <c r="J2" s="602"/>
    </row>
    <row r="3" spans="1:10" ht="24.6" customHeight="1" x14ac:dyDescent="0.15">
      <c r="A3" s="630" t="s">
        <v>45</v>
      </c>
      <c r="B3" s="630"/>
      <c r="C3" s="630"/>
      <c r="D3" s="630"/>
      <c r="E3" s="630"/>
      <c r="F3" s="630"/>
      <c r="G3" s="630"/>
      <c r="H3" s="630"/>
      <c r="I3" s="639">
        <f>応募用紙1!O3</f>
        <v>0</v>
      </c>
      <c r="J3" s="640"/>
    </row>
    <row r="4" spans="1:10" ht="24.6" customHeight="1" x14ac:dyDescent="0.15">
      <c r="A4" s="629" t="str">
        <f>"応募団体："&amp;表紙!D12</f>
        <v>応募団体：</v>
      </c>
      <c r="B4" s="629"/>
      <c r="C4" s="629"/>
      <c r="D4" s="629"/>
      <c r="E4" s="629"/>
      <c r="F4" s="629"/>
      <c r="G4" s="629"/>
      <c r="H4" s="629"/>
      <c r="I4" s="639"/>
      <c r="J4" s="640"/>
    </row>
    <row r="5" spans="1:10" ht="21.6" customHeight="1" x14ac:dyDescent="0.15">
      <c r="A5" s="631" t="str">
        <f>"作品名："&amp;表紙!D9</f>
        <v>作品名：(20字程度）</v>
      </c>
      <c r="B5" s="631"/>
      <c r="C5" s="631"/>
      <c r="D5" s="631"/>
      <c r="E5" s="631"/>
      <c r="F5" s="631"/>
      <c r="G5" s="631"/>
      <c r="H5" s="631"/>
      <c r="I5" s="639"/>
      <c r="J5" s="640"/>
    </row>
    <row r="6" spans="1:10" ht="12.75" customHeight="1" x14ac:dyDescent="0.15">
      <c r="A6" s="632"/>
      <c r="B6" s="633"/>
      <c r="C6" s="634"/>
      <c r="D6" s="634"/>
      <c r="E6" s="635"/>
      <c r="F6" s="636"/>
      <c r="G6" s="637"/>
      <c r="H6" s="637"/>
      <c r="I6" s="637"/>
      <c r="J6" s="638"/>
    </row>
    <row r="7" spans="1:10" ht="13.15" customHeight="1" x14ac:dyDescent="0.15">
      <c r="A7" s="641" t="s">
        <v>304</v>
      </c>
      <c r="B7" s="642"/>
      <c r="C7" s="643"/>
      <c r="D7" s="643"/>
      <c r="E7" s="644"/>
      <c r="F7" s="645"/>
      <c r="G7" s="646"/>
      <c r="H7" s="646"/>
      <c r="I7" s="646"/>
      <c r="J7" s="647"/>
    </row>
    <row r="8" spans="1:10" ht="13.15" customHeight="1" x14ac:dyDescent="0.15">
      <c r="A8" s="583"/>
      <c r="B8" s="584"/>
      <c r="C8" s="585"/>
      <c r="D8" s="585"/>
      <c r="E8" s="585"/>
      <c r="F8" s="585"/>
      <c r="G8" s="585"/>
      <c r="H8" s="585"/>
      <c r="I8" s="585"/>
      <c r="J8" s="586"/>
    </row>
    <row r="9" spans="1:10" ht="13.15" customHeight="1" x14ac:dyDescent="0.15">
      <c r="A9" s="70" t="s">
        <v>108</v>
      </c>
      <c r="B9" s="246"/>
      <c r="J9" s="67"/>
    </row>
    <row r="10" spans="1:10" ht="13.15" customHeight="1" x14ac:dyDescent="0.15">
      <c r="A10" s="66" t="s">
        <v>109</v>
      </c>
      <c r="B10" s="247"/>
      <c r="J10" s="67"/>
    </row>
    <row r="11" spans="1:10" s="32" customFormat="1" ht="13.15" customHeight="1" x14ac:dyDescent="0.15">
      <c r="A11" s="66" t="s">
        <v>100</v>
      </c>
      <c r="B11" s="247"/>
      <c r="C11"/>
      <c r="D11"/>
      <c r="E11"/>
      <c r="F11"/>
      <c r="G11"/>
      <c r="H11"/>
      <c r="I11"/>
      <c r="J11" s="67"/>
    </row>
    <row r="12" spans="1:10" s="32" customFormat="1" ht="13.15" customHeight="1" x14ac:dyDescent="0.15">
      <c r="A12" s="605" t="s">
        <v>470</v>
      </c>
      <c r="B12" s="585"/>
      <c r="C12" s="585"/>
      <c r="D12" s="585"/>
      <c r="E12" s="585"/>
      <c r="F12" s="585"/>
      <c r="G12" s="585"/>
      <c r="H12" s="585"/>
      <c r="I12" s="585"/>
      <c r="J12" s="586"/>
    </row>
    <row r="13" spans="1:10" s="32" customFormat="1" ht="20.100000000000001" customHeight="1" x14ac:dyDescent="0.15">
      <c r="A13" s="208"/>
      <c r="B13" s="232" t="s">
        <v>99</v>
      </c>
      <c r="C13" s="620" t="str">
        <f>表紙!D10</f>
        <v>（フリガナ）</v>
      </c>
      <c r="D13" s="621"/>
      <c r="E13" s="621"/>
      <c r="F13" s="621"/>
      <c r="G13" s="621"/>
      <c r="H13" s="621"/>
      <c r="I13" s="622"/>
      <c r="J13" s="194"/>
    </row>
    <row r="14" spans="1:10" s="32" customFormat="1" ht="20.100000000000001" customHeight="1" x14ac:dyDescent="0.15">
      <c r="A14" s="209"/>
      <c r="B14" s="252" t="s">
        <v>98</v>
      </c>
      <c r="C14" s="620">
        <f>応募用紙1!C23</f>
        <v>0</v>
      </c>
      <c r="D14" s="621"/>
      <c r="E14" s="621"/>
      <c r="F14" s="621"/>
      <c r="G14" s="621"/>
      <c r="H14" s="621"/>
      <c r="I14" s="622"/>
      <c r="J14" s="194"/>
    </row>
    <row r="15" spans="1:10" s="32" customFormat="1" ht="20.100000000000001" customHeight="1" x14ac:dyDescent="0.15">
      <c r="A15" s="210"/>
      <c r="B15" s="255" t="s">
        <v>415</v>
      </c>
      <c r="C15" s="256" t="str">
        <f>応募用紙1!D26</f>
        <v>選択</v>
      </c>
      <c r="D15" s="617">
        <f>応募用紙1!H26</f>
        <v>0</v>
      </c>
      <c r="E15" s="617"/>
      <c r="F15" s="617">
        <f>応募用紙1!J26</f>
        <v>0</v>
      </c>
      <c r="G15" s="617"/>
      <c r="H15" s="242">
        <f>応募用紙1!L26</f>
        <v>0</v>
      </c>
      <c r="I15" s="243"/>
      <c r="J15" s="194">
        <f>応募用紙1!N26</f>
        <v>0</v>
      </c>
    </row>
    <row r="16" spans="1:10" s="32" customFormat="1" ht="20.100000000000001" customHeight="1" x14ac:dyDescent="0.15">
      <c r="A16" s="210"/>
      <c r="B16" s="210"/>
      <c r="C16" s="245">
        <f>応募用紙1!P26</f>
        <v>0</v>
      </c>
      <c r="D16" s="614">
        <f>応募用紙1!D27</f>
        <v>0</v>
      </c>
      <c r="E16" s="614"/>
      <c r="F16" s="614">
        <f>応募用紙1!H27</f>
        <v>0</v>
      </c>
      <c r="G16" s="614"/>
      <c r="H16" s="244">
        <f>応募用紙1!J27</f>
        <v>0</v>
      </c>
      <c r="I16" s="194"/>
      <c r="J16" s="194">
        <f>応募用紙1!L27</f>
        <v>0</v>
      </c>
    </row>
    <row r="17" spans="1:13" s="32" customFormat="1" ht="20.100000000000001" customHeight="1" x14ac:dyDescent="0.15">
      <c r="A17" s="210"/>
      <c r="B17" s="210"/>
      <c r="C17" s="245">
        <f>応募用紙1!N27</f>
        <v>0</v>
      </c>
      <c r="D17" s="614">
        <f>応募用紙1!P27</f>
        <v>0</v>
      </c>
      <c r="E17" s="614"/>
      <c r="F17" s="614">
        <f>応募用紙1!D28</f>
        <v>0</v>
      </c>
      <c r="G17" s="614"/>
      <c r="H17" s="244">
        <f>応募用紙1!H28</f>
        <v>0</v>
      </c>
      <c r="I17" s="194"/>
      <c r="J17" s="194">
        <f>応募用紙1!J28</f>
        <v>0</v>
      </c>
    </row>
    <row r="18" spans="1:13" s="32" customFormat="1" ht="20.100000000000001" customHeight="1" x14ac:dyDescent="0.15">
      <c r="A18" s="210"/>
      <c r="B18" s="257" t="s">
        <v>356</v>
      </c>
      <c r="C18" s="623">
        <f>応募用紙1!C29</f>
        <v>0</v>
      </c>
      <c r="D18" s="624"/>
      <c r="E18" s="624"/>
      <c r="F18" s="624"/>
      <c r="G18" s="624"/>
      <c r="H18" s="624"/>
      <c r="I18" s="625"/>
      <c r="J18" s="237"/>
    </row>
    <row r="19" spans="1:13" s="32" customFormat="1" ht="20.100000000000001" customHeight="1" x14ac:dyDescent="0.15">
      <c r="A19" s="211"/>
      <c r="B19" s="253" t="s">
        <v>178</v>
      </c>
      <c r="C19" s="626" t="str">
        <f>応募用紙1!C7</f>
        <v>　面積(延長)：約　　㎡　(　　　　　ｍ)　 注：面積又は延長のどちらかを記載</v>
      </c>
      <c r="D19" s="627"/>
      <c r="E19" s="627"/>
      <c r="F19" s="627"/>
      <c r="G19" s="627"/>
      <c r="H19" s="627"/>
      <c r="I19" s="628"/>
      <c r="J19" s="238"/>
      <c r="L19"/>
    </row>
    <row r="20" spans="1:13" s="32" customFormat="1" ht="20.100000000000001" customHeight="1" x14ac:dyDescent="0.15">
      <c r="A20" s="209"/>
      <c r="B20" s="254" t="s">
        <v>174</v>
      </c>
      <c r="C20" s="610" t="str">
        <f>応募用紙1!C9&amp;応募用紙1!I9</f>
        <v>　（対象公園(施設)区域）：　選択</v>
      </c>
      <c r="D20" s="611"/>
      <c r="E20" s="611"/>
      <c r="F20" s="611"/>
      <c r="G20" s="617" t="str">
        <f>応募用紙1!K9&amp;応募用紙1!O9</f>
        <v>（新設 or ﾘﾆｭｰｱﾙ）：選択</v>
      </c>
      <c r="H20" s="617"/>
      <c r="I20" s="618"/>
      <c r="J20" s="194"/>
    </row>
    <row r="21" spans="1:13" s="32" customFormat="1" ht="20.100000000000001" customHeight="1" x14ac:dyDescent="0.15">
      <c r="A21" s="212"/>
      <c r="B21" s="251" t="s">
        <v>177</v>
      </c>
      <c r="C21" s="669">
        <f>応募用紙1!E10</f>
        <v>0</v>
      </c>
      <c r="D21" s="670"/>
      <c r="E21" s="670"/>
      <c r="F21" s="670"/>
      <c r="G21" s="670"/>
      <c r="H21" s="670"/>
      <c r="I21" s="671"/>
      <c r="J21" s="194"/>
    </row>
    <row r="22" spans="1:13" s="32" customFormat="1" ht="20.100000000000001" customHeight="1" x14ac:dyDescent="0.15">
      <c r="A22" s="57"/>
      <c r="B22" s="637"/>
      <c r="C22" s="637"/>
      <c r="D22" s="637"/>
      <c r="E22" s="637"/>
      <c r="F22" s="637"/>
      <c r="G22" s="637"/>
      <c r="H22" s="637"/>
      <c r="I22" s="637"/>
      <c r="J22" s="239"/>
    </row>
    <row r="23" spans="1:13" s="32" customFormat="1" x14ac:dyDescent="0.15">
      <c r="A23" s="57"/>
      <c r="B23" s="585"/>
      <c r="C23" s="585"/>
      <c r="D23" s="585"/>
      <c r="E23" s="585"/>
      <c r="F23" s="585"/>
      <c r="G23" s="585"/>
      <c r="H23" s="585"/>
      <c r="I23" s="585"/>
      <c r="J23" s="59"/>
    </row>
    <row r="24" spans="1:13" s="32" customFormat="1" ht="14.1" customHeight="1" x14ac:dyDescent="0.15">
      <c r="A24" s="605" t="s">
        <v>581</v>
      </c>
      <c r="B24" s="585"/>
      <c r="C24" s="585"/>
      <c r="D24" s="585"/>
      <c r="E24" s="585"/>
      <c r="F24" s="585"/>
      <c r="G24" s="585"/>
      <c r="H24" s="585"/>
      <c r="I24" s="585"/>
      <c r="J24" s="586"/>
    </row>
    <row r="25" spans="1:13" s="32" customFormat="1" ht="14.1" customHeight="1" x14ac:dyDescent="0.15">
      <c r="A25" s="213"/>
      <c r="B25" s="248" t="s">
        <v>584</v>
      </c>
      <c r="C25" s="612" t="str">
        <f>応募用紙1!K11</f>
        <v>（西暦）　　年　　月～　　年　　月</v>
      </c>
      <c r="D25" s="612"/>
      <c r="E25" s="612"/>
      <c r="F25" s="612"/>
      <c r="G25" s="612"/>
      <c r="H25" s="612"/>
      <c r="I25" s="612"/>
      <c r="J25" s="613"/>
    </row>
    <row r="26" spans="1:13" s="32" customFormat="1" ht="14.1" customHeight="1" x14ac:dyDescent="0.15">
      <c r="A26" s="213"/>
      <c r="B26" s="248" t="s">
        <v>359</v>
      </c>
      <c r="C26" s="615" t="str">
        <f>応募用紙1!C8</f>
        <v>（西暦）　　年　　月</v>
      </c>
      <c r="D26" s="615"/>
      <c r="E26" s="615"/>
      <c r="F26" s="615"/>
      <c r="G26" s="615"/>
      <c r="H26" s="615"/>
      <c r="I26" s="615"/>
      <c r="J26" s="616"/>
    </row>
    <row r="27" spans="1:13" s="32" customFormat="1" ht="14.1" customHeight="1" x14ac:dyDescent="0.15">
      <c r="A27" s="605"/>
      <c r="B27" s="585"/>
      <c r="C27" s="585"/>
      <c r="D27" s="585"/>
      <c r="E27" s="585"/>
      <c r="F27" s="585"/>
      <c r="G27" s="585"/>
      <c r="H27" s="585"/>
      <c r="I27" s="585"/>
      <c r="J27" s="586"/>
    </row>
    <row r="28" spans="1:13" s="32" customFormat="1" ht="14.1" customHeight="1" x14ac:dyDescent="0.15">
      <c r="A28" s="50" t="s">
        <v>582</v>
      </c>
      <c r="B28" s="249"/>
      <c r="C28" s="58"/>
      <c r="D28" s="58"/>
      <c r="E28" s="58"/>
      <c r="F28" s="58"/>
      <c r="G28" s="58"/>
      <c r="H28" s="58"/>
      <c r="I28" s="58"/>
      <c r="J28" s="59"/>
    </row>
    <row r="29" spans="1:13" s="32" customFormat="1" ht="14.1" customHeight="1" x14ac:dyDescent="0.15">
      <c r="A29" s="213"/>
      <c r="B29" s="248" t="s">
        <v>583</v>
      </c>
      <c r="C29" s="261" t="str">
        <f>応募用紙1!E11</f>
        <v>　万円</v>
      </c>
      <c r="D29" s="58"/>
      <c r="E29" s="58"/>
      <c r="F29" s="58"/>
      <c r="G29" s="58"/>
      <c r="H29" s="58"/>
      <c r="I29" s="58"/>
      <c r="J29" s="59"/>
    </row>
    <row r="30" spans="1:13" s="32" customFormat="1" ht="14.1" customHeight="1" x14ac:dyDescent="0.15">
      <c r="A30" s="57"/>
      <c r="B30" s="58"/>
      <c r="D30" s="58"/>
      <c r="E30" s="58"/>
      <c r="F30" s="58"/>
      <c r="G30" s="58"/>
      <c r="H30" s="58"/>
      <c r="I30" s="58"/>
      <c r="J30" s="59"/>
    </row>
    <row r="31" spans="1:13" s="32" customFormat="1" ht="14.1" customHeight="1" x14ac:dyDescent="0.15">
      <c r="A31" s="280" t="s">
        <v>590</v>
      </c>
      <c r="B31"/>
      <c r="C31"/>
      <c r="D31"/>
      <c r="E31"/>
      <c r="F31" s="58"/>
      <c r="G31" s="58"/>
      <c r="H31" s="279" t="s">
        <v>591</v>
      </c>
      <c r="I31" s="81" t="s">
        <v>592</v>
      </c>
      <c r="J31" s="59"/>
      <c r="L31" t="s">
        <v>601</v>
      </c>
      <c r="M31" t="s">
        <v>602</v>
      </c>
    </row>
    <row r="32" spans="1:13" s="32" customFormat="1" ht="14.1" customHeight="1" x14ac:dyDescent="0.15">
      <c r="A32" s="280" t="s">
        <v>585</v>
      </c>
      <c r="B32"/>
      <c r="C32"/>
      <c r="D32"/>
      <c r="E32"/>
      <c r="F32" s="58"/>
      <c r="G32" s="58"/>
      <c r="H32" s="58"/>
      <c r="I32" s="58"/>
      <c r="J32" s="59"/>
    </row>
    <row r="33" spans="1:13" s="32" customFormat="1" ht="14.1" customHeight="1" x14ac:dyDescent="0.15">
      <c r="A33" s="672"/>
      <c r="B33" s="609"/>
      <c r="C33" s="609"/>
      <c r="D33" s="609"/>
      <c r="E33" s="609"/>
      <c r="F33" s="609"/>
      <c r="G33" s="609"/>
      <c r="H33" s="609"/>
      <c r="I33" s="609"/>
      <c r="J33" s="673"/>
    </row>
    <row r="34" spans="1:13" s="32" customFormat="1" ht="14.1" customHeight="1" x14ac:dyDescent="0.15">
      <c r="A34" s="672"/>
      <c r="B34" s="609"/>
      <c r="C34" s="609"/>
      <c r="D34" s="609"/>
      <c r="E34" s="609"/>
      <c r="F34" s="609"/>
      <c r="G34" s="609"/>
      <c r="H34" s="609"/>
      <c r="I34" s="609"/>
      <c r="J34" s="673"/>
    </row>
    <row r="35" spans="1:13" s="32" customFormat="1" ht="14.1" customHeight="1" x14ac:dyDescent="0.15">
      <c r="A35" s="672"/>
      <c r="B35" s="609"/>
      <c r="C35" s="609"/>
      <c r="D35" s="609"/>
      <c r="E35" s="609"/>
      <c r="F35" s="609"/>
      <c r="G35" s="609"/>
      <c r="H35" s="609"/>
      <c r="I35" s="609"/>
      <c r="J35" s="673"/>
    </row>
    <row r="36" spans="1:13" s="32" customFormat="1" ht="14.1" customHeight="1" x14ac:dyDescent="0.15">
      <c r="A36" s="280" t="s">
        <v>589</v>
      </c>
      <c r="B36"/>
      <c r="C36"/>
      <c r="D36"/>
      <c r="E36"/>
      <c r="F36" s="67"/>
      <c r="G36" s="58"/>
      <c r="H36" s="283" t="s">
        <v>593</v>
      </c>
      <c r="I36" s="285" t="s">
        <v>594</v>
      </c>
      <c r="J36" s="286"/>
      <c r="L36" t="s">
        <v>557</v>
      </c>
      <c r="M36" t="s">
        <v>558</v>
      </c>
    </row>
    <row r="37" spans="1:13" s="32" customFormat="1" ht="14.1" customHeight="1" x14ac:dyDescent="0.15">
      <c r="A37" s="280" t="s">
        <v>627</v>
      </c>
      <c r="B37"/>
      <c r="C37"/>
      <c r="D37"/>
      <c r="E37"/>
      <c r="F37" s="67"/>
      <c r="G37" s="58"/>
      <c r="H37" s="58"/>
      <c r="I37" s="58"/>
      <c r="J37" s="59"/>
    </row>
    <row r="38" spans="1:13" s="32" customFormat="1" ht="14.1" customHeight="1" x14ac:dyDescent="0.15">
      <c r="A38" s="672"/>
      <c r="B38" s="609"/>
      <c r="C38" s="609"/>
      <c r="D38" s="609"/>
      <c r="E38" s="609"/>
      <c r="F38" s="609"/>
      <c r="G38" s="609"/>
      <c r="H38" s="609"/>
      <c r="I38" s="609"/>
      <c r="J38" s="673"/>
    </row>
    <row r="39" spans="1:13" s="32" customFormat="1" ht="14.1" customHeight="1" x14ac:dyDescent="0.15">
      <c r="A39" s="672"/>
      <c r="B39" s="609"/>
      <c r="C39" s="609"/>
      <c r="D39" s="609"/>
      <c r="E39" s="609"/>
      <c r="F39" s="609"/>
      <c r="G39" s="609"/>
      <c r="H39" s="609"/>
      <c r="I39" s="609"/>
      <c r="J39" s="673"/>
    </row>
    <row r="40" spans="1:13" s="32" customFormat="1" ht="14.1" customHeight="1" x14ac:dyDescent="0.15">
      <c r="A40" s="672"/>
      <c r="B40" s="609"/>
      <c r="C40" s="609"/>
      <c r="D40" s="609"/>
      <c r="E40" s="609"/>
      <c r="F40" s="609"/>
      <c r="G40" s="609"/>
      <c r="H40" s="609"/>
      <c r="I40" s="609"/>
      <c r="J40" s="673"/>
    </row>
    <row r="41" spans="1:13" s="32" customFormat="1" ht="14.1" customHeight="1" x14ac:dyDescent="0.15">
      <c r="A41" s="280" t="s">
        <v>595</v>
      </c>
      <c r="B41"/>
      <c r="C41"/>
      <c r="D41"/>
      <c r="E41"/>
      <c r="F41"/>
      <c r="G41" s="58"/>
      <c r="H41" s="283" t="s">
        <v>593</v>
      </c>
      <c r="I41" s="285" t="s">
        <v>594</v>
      </c>
      <c r="J41" s="286"/>
      <c r="L41" t="s">
        <v>557</v>
      </c>
      <c r="M41" t="s">
        <v>558</v>
      </c>
    </row>
    <row r="42" spans="1:13" s="32" customFormat="1" ht="14.1" customHeight="1" x14ac:dyDescent="0.15">
      <c r="A42" s="280" t="s">
        <v>626</v>
      </c>
      <c r="B42"/>
      <c r="C42"/>
      <c r="D42"/>
      <c r="E42"/>
      <c r="F42" s="67"/>
      <c r="G42" s="58"/>
      <c r="H42" s="58"/>
      <c r="I42" s="58"/>
      <c r="J42" s="59"/>
    </row>
    <row r="43" spans="1:13" s="32" customFormat="1" ht="14.1" customHeight="1" x14ac:dyDescent="0.15">
      <c r="A43" s="280"/>
      <c r="B43"/>
      <c r="C43"/>
      <c r="D43"/>
      <c r="E43"/>
      <c r="F43"/>
      <c r="G43" s="58"/>
      <c r="H43" s="58"/>
      <c r="I43" s="58"/>
      <c r="J43" s="59"/>
    </row>
    <row r="44" spans="1:13" s="32" customFormat="1" ht="14.1" customHeight="1" x14ac:dyDescent="0.15">
      <c r="A44" s="280"/>
      <c r="B44"/>
      <c r="C44"/>
      <c r="D44"/>
      <c r="E44"/>
      <c r="F44"/>
      <c r="G44" s="58"/>
      <c r="H44" s="58"/>
      <c r="I44" s="58"/>
      <c r="J44" s="59"/>
    </row>
    <row r="45" spans="1:13" s="32" customFormat="1" ht="14.1" customHeight="1" x14ac:dyDescent="0.15">
      <c r="A45" s="280"/>
      <c r="B45"/>
      <c r="C45"/>
      <c r="D45"/>
      <c r="E45"/>
      <c r="F45"/>
      <c r="G45" s="58"/>
      <c r="H45" s="58"/>
      <c r="I45" s="58"/>
      <c r="J45" s="59"/>
    </row>
    <row r="46" spans="1:13" s="32" customFormat="1" ht="14.1" customHeight="1" x14ac:dyDescent="0.15">
      <c r="A46" s="280" t="s">
        <v>587</v>
      </c>
      <c r="B46" s="282"/>
      <c r="C46" s="282"/>
      <c r="D46" s="282"/>
      <c r="E46" s="282"/>
      <c r="F46" s="282"/>
      <c r="G46" s="58"/>
      <c r="H46" s="58"/>
      <c r="I46" s="58"/>
      <c r="J46" s="59"/>
    </row>
    <row r="47" spans="1:13" s="32" customFormat="1" ht="14.1" customHeight="1" x14ac:dyDescent="0.15">
      <c r="A47" s="280" t="s">
        <v>588</v>
      </c>
      <c r="B47" s="282"/>
      <c r="C47" s="282"/>
      <c r="D47" s="282"/>
      <c r="E47" s="282"/>
      <c r="F47" s="282"/>
      <c r="G47" s="58"/>
      <c r="H47" s="283" t="s">
        <v>596</v>
      </c>
      <c r="I47" s="81" t="s">
        <v>598</v>
      </c>
      <c r="J47" s="284"/>
      <c r="L47" t="s">
        <v>599</v>
      </c>
      <c r="M47" t="s">
        <v>600</v>
      </c>
    </row>
    <row r="48" spans="1:13" s="32" customFormat="1" ht="14.1" customHeight="1" x14ac:dyDescent="0.15">
      <c r="A48" s="280"/>
      <c r="B48" s="282" t="s">
        <v>628</v>
      </c>
      <c r="C48" s="282"/>
      <c r="D48" s="282"/>
      <c r="E48" s="282"/>
      <c r="F48" s="282"/>
      <c r="G48" s="58"/>
      <c r="H48" s="58"/>
      <c r="I48" s="58"/>
      <c r="J48" s="59"/>
    </row>
    <row r="49" spans="1:13" s="32" customFormat="1" ht="14.1" customHeight="1" x14ac:dyDescent="0.15">
      <c r="A49" s="606" t="s">
        <v>597</v>
      </c>
      <c r="B49" s="607"/>
      <c r="C49" s="607"/>
      <c r="D49" s="607"/>
      <c r="E49" s="607"/>
      <c r="F49" s="607"/>
      <c r="G49" s="607"/>
      <c r="H49" s="607"/>
      <c r="I49" s="607"/>
      <c r="J49" s="608"/>
    </row>
    <row r="50" spans="1:13" s="32" customFormat="1" ht="14.1" customHeight="1" x14ac:dyDescent="0.15">
      <c r="A50" s="606"/>
      <c r="B50" s="607"/>
      <c r="C50" s="607"/>
      <c r="D50" s="607"/>
      <c r="E50" s="607"/>
      <c r="F50" s="607"/>
      <c r="G50" s="607"/>
      <c r="H50" s="607"/>
      <c r="I50" s="607"/>
      <c r="J50" s="608"/>
    </row>
    <row r="51" spans="1:13" s="32" customFormat="1" ht="14.1" customHeight="1" x14ac:dyDescent="0.15">
      <c r="A51" s="606"/>
      <c r="B51" s="607"/>
      <c r="C51" s="607"/>
      <c r="D51" s="607"/>
      <c r="E51" s="607"/>
      <c r="F51" s="607"/>
      <c r="G51" s="607"/>
      <c r="H51" s="607"/>
      <c r="I51" s="607"/>
      <c r="J51" s="608"/>
    </row>
    <row r="52" spans="1:13" s="32" customFormat="1" ht="14.1" customHeight="1" x14ac:dyDescent="0.15">
      <c r="A52" s="605" t="s">
        <v>586</v>
      </c>
      <c r="B52" s="585"/>
      <c r="C52" s="585"/>
      <c r="D52" s="585"/>
      <c r="E52" s="585"/>
      <c r="F52" s="585"/>
      <c r="G52" s="585"/>
      <c r="H52" s="585"/>
      <c r="I52" s="585"/>
      <c r="J52" s="586"/>
    </row>
    <row r="53" spans="1:13" s="32" customFormat="1" ht="31.5" customHeight="1" x14ac:dyDescent="0.15">
      <c r="A53" s="605" t="s">
        <v>493</v>
      </c>
      <c r="B53" s="585"/>
      <c r="C53" s="585"/>
      <c r="D53" s="585"/>
      <c r="E53" s="585"/>
      <c r="F53" s="585"/>
      <c r="G53" s="585"/>
      <c r="H53" s="585"/>
      <c r="I53" s="585"/>
      <c r="J53" s="586"/>
    </row>
    <row r="54" spans="1:13" s="32" customFormat="1" ht="18.75" customHeight="1" x14ac:dyDescent="0.15">
      <c r="A54" s="274"/>
      <c r="B54" s="281" t="s">
        <v>555</v>
      </c>
      <c r="C54" s="281" t="s">
        <v>556</v>
      </c>
      <c r="D54" s="58"/>
      <c r="E54" s="58"/>
      <c r="F54" s="58"/>
      <c r="G54" s="58"/>
      <c r="H54" s="58"/>
      <c r="I54" s="58"/>
      <c r="J54" s="59"/>
      <c r="K54" s="275"/>
      <c r="L54" s="271" t="s">
        <v>557</v>
      </c>
      <c r="M54" s="271" t="s">
        <v>558</v>
      </c>
    </row>
    <row r="55" spans="1:13" s="32" customFormat="1" ht="9" customHeight="1" x14ac:dyDescent="0.15">
      <c r="A55" s="57"/>
      <c r="B55" s="58"/>
      <c r="C55" s="58"/>
      <c r="D55" s="58"/>
      <c r="E55" s="58"/>
      <c r="F55" s="58"/>
      <c r="G55" s="58"/>
      <c r="H55" s="58"/>
      <c r="I55" s="58"/>
      <c r="J55" s="59"/>
    </row>
    <row r="56" spans="1:13" s="32" customFormat="1" ht="20.100000000000001" customHeight="1" x14ac:dyDescent="0.15">
      <c r="A56" s="605" t="s">
        <v>563</v>
      </c>
      <c r="B56" s="585"/>
      <c r="C56" s="609" t="s">
        <v>564</v>
      </c>
      <c r="D56" s="609"/>
      <c r="E56" s="609"/>
      <c r="F56" s="609"/>
      <c r="G56" s="609"/>
      <c r="H56" s="609"/>
      <c r="I56" s="58"/>
      <c r="J56" s="59"/>
      <c r="L56"/>
    </row>
    <row r="57" spans="1:13" s="32" customFormat="1" ht="20.100000000000001" customHeight="1" x14ac:dyDescent="0.15">
      <c r="A57" s="605"/>
      <c r="B57" s="585"/>
      <c r="C57" s="609" t="s">
        <v>565</v>
      </c>
      <c r="D57" s="609"/>
      <c r="E57" s="609"/>
      <c r="F57" s="609"/>
      <c r="G57" s="609"/>
      <c r="H57" s="609"/>
      <c r="I57" s="58"/>
      <c r="J57" s="59"/>
    </row>
    <row r="58" spans="1:13" s="32" customFormat="1" ht="19.5" customHeight="1" x14ac:dyDescent="0.15">
      <c r="A58" s="603" t="s">
        <v>305</v>
      </c>
      <c r="B58" s="604"/>
      <c r="C58" s="604"/>
      <c r="D58" s="604"/>
      <c r="E58" s="604"/>
      <c r="F58" s="604"/>
      <c r="G58" s="604"/>
      <c r="H58" s="604"/>
      <c r="I58" s="604"/>
      <c r="J58" s="59"/>
    </row>
    <row r="59" spans="1:13" s="32" customFormat="1" ht="66" customHeight="1" x14ac:dyDescent="0.15">
      <c r="A59" s="675"/>
      <c r="B59" s="676"/>
      <c r="C59" s="676"/>
      <c r="D59" s="676"/>
      <c r="E59" s="676"/>
      <c r="F59" s="676"/>
      <c r="G59" s="676"/>
      <c r="H59" s="676"/>
      <c r="I59" s="676"/>
      <c r="J59" s="677"/>
    </row>
    <row r="60" spans="1:13" s="32" customFormat="1" ht="24.75" customHeight="1" x14ac:dyDescent="0.15">
      <c r="A60" s="64" t="s">
        <v>453</v>
      </c>
      <c r="B60" s="64"/>
      <c r="C60" s="65"/>
      <c r="D60" s="65"/>
      <c r="E60" s="65"/>
      <c r="F60" s="65"/>
      <c r="G60" s="65"/>
      <c r="H60"/>
      <c r="I60"/>
      <c r="J60" s="241" t="s">
        <v>95</v>
      </c>
    </row>
    <row r="61" spans="1:13" s="32" customFormat="1" ht="24.75" customHeight="1" x14ac:dyDescent="0.15">
      <c r="A61" s="64"/>
      <c r="B61" s="64"/>
      <c r="C61" s="65"/>
      <c r="D61" s="65"/>
      <c r="E61" s="65"/>
      <c r="F61" s="65"/>
      <c r="G61" s="65"/>
      <c r="H61"/>
      <c r="I61" s="601" t="s">
        <v>0</v>
      </c>
      <c r="J61" s="602"/>
    </row>
    <row r="62" spans="1:13" s="32" customFormat="1" ht="24.75" customHeight="1" x14ac:dyDescent="0.15">
      <c r="A62" s="674" t="str">
        <f>"作品名："&amp;表紙!D9</f>
        <v>作品名：(20字程度）</v>
      </c>
      <c r="B62" s="674"/>
      <c r="C62" s="674"/>
      <c r="D62" s="674"/>
      <c r="E62" s="674"/>
      <c r="F62" s="674"/>
      <c r="G62" s="674"/>
      <c r="H62" s="674"/>
      <c r="I62" s="639">
        <f>応募用紙1!O3</f>
        <v>0</v>
      </c>
      <c r="J62" s="640"/>
    </row>
    <row r="63" spans="1:13" s="32" customFormat="1" ht="24.75" customHeight="1" x14ac:dyDescent="0.15">
      <c r="A63" s="64"/>
      <c r="B63" s="64"/>
      <c r="C63" s="65"/>
      <c r="D63" s="65"/>
      <c r="E63" s="65"/>
      <c r="F63" s="65"/>
      <c r="G63" s="65"/>
      <c r="H63"/>
      <c r="I63" s="639"/>
      <c r="J63" s="640"/>
    </row>
    <row r="64" spans="1:13" ht="15.6" customHeight="1" x14ac:dyDescent="0.15">
      <c r="A64" s="593" t="s">
        <v>46</v>
      </c>
      <c r="B64" s="594"/>
      <c r="C64" s="651"/>
      <c r="D64" s="652"/>
      <c r="E64" s="652"/>
      <c r="F64" s="652"/>
      <c r="G64" s="652"/>
      <c r="H64" s="652"/>
      <c r="I64" s="652"/>
      <c r="J64" s="653"/>
      <c r="K64" s="32"/>
    </row>
    <row r="65" spans="1:10" ht="15.6" customHeight="1" x14ac:dyDescent="0.15">
      <c r="A65" s="595"/>
      <c r="B65" s="596"/>
      <c r="C65" s="383"/>
      <c r="D65" s="384"/>
      <c r="E65" s="384"/>
      <c r="F65" s="384"/>
      <c r="G65" s="384"/>
      <c r="H65" s="384"/>
      <c r="I65" s="384"/>
      <c r="J65" s="385"/>
    </row>
    <row r="66" spans="1:10" ht="15.6" customHeight="1" x14ac:dyDescent="0.15">
      <c r="A66" s="597" t="s">
        <v>64</v>
      </c>
      <c r="B66" s="598"/>
      <c r="C66" s="651"/>
      <c r="D66" s="652"/>
      <c r="E66" s="652"/>
      <c r="F66" s="652"/>
      <c r="G66" s="652"/>
      <c r="H66" s="652"/>
      <c r="I66" s="652"/>
      <c r="J66" s="653"/>
    </row>
    <row r="67" spans="1:10" ht="15.6" customHeight="1" x14ac:dyDescent="0.15">
      <c r="A67" s="599"/>
      <c r="B67" s="600"/>
      <c r="C67" s="383"/>
      <c r="D67" s="384"/>
      <c r="E67" s="384"/>
      <c r="F67" s="384"/>
      <c r="G67" s="384"/>
      <c r="H67" s="384"/>
      <c r="I67" s="384"/>
      <c r="J67" s="385"/>
    </row>
    <row r="68" spans="1:10" ht="20.100000000000001" customHeight="1" x14ac:dyDescent="0.15">
      <c r="A68" s="587" t="s">
        <v>10</v>
      </c>
      <c r="B68" s="588"/>
      <c r="C68" s="651" t="s">
        <v>41</v>
      </c>
      <c r="D68" s="652"/>
      <c r="E68" s="652"/>
      <c r="F68" s="652"/>
      <c r="G68" s="652"/>
      <c r="H68" s="652"/>
      <c r="I68" s="652"/>
      <c r="J68" s="653"/>
    </row>
    <row r="69" spans="1:10" ht="20.100000000000001" customHeight="1" x14ac:dyDescent="0.15">
      <c r="A69" s="591"/>
      <c r="B69" s="592"/>
      <c r="C69" s="383"/>
      <c r="D69" s="384"/>
      <c r="E69" s="384"/>
      <c r="F69" s="384"/>
      <c r="G69" s="384"/>
      <c r="H69" s="384"/>
      <c r="I69" s="384"/>
      <c r="J69" s="385"/>
    </row>
    <row r="70" spans="1:10" ht="20.100000000000001" customHeight="1" x14ac:dyDescent="0.15">
      <c r="A70" s="587" t="s">
        <v>11</v>
      </c>
      <c r="B70" s="588"/>
      <c r="C70" s="54" t="s">
        <v>42</v>
      </c>
      <c r="D70" s="663"/>
      <c r="E70" s="663"/>
      <c r="F70" s="663"/>
      <c r="G70" s="663"/>
      <c r="H70" s="663"/>
      <c r="I70" s="663"/>
      <c r="J70" s="663"/>
    </row>
    <row r="71" spans="1:10" ht="20.100000000000001" customHeight="1" x14ac:dyDescent="0.15">
      <c r="A71" s="589"/>
      <c r="B71" s="590"/>
      <c r="C71" s="54" t="s">
        <v>43</v>
      </c>
      <c r="D71" s="663"/>
      <c r="E71" s="663"/>
      <c r="F71" s="663"/>
      <c r="G71" s="663"/>
      <c r="H71" s="663"/>
      <c r="I71" s="663"/>
      <c r="J71" s="663"/>
    </row>
    <row r="72" spans="1:10" ht="20.100000000000001" customHeight="1" x14ac:dyDescent="0.15">
      <c r="A72" s="591"/>
      <c r="B72" s="592"/>
      <c r="C72" s="54" t="s">
        <v>44</v>
      </c>
      <c r="D72" s="663"/>
      <c r="E72" s="663"/>
      <c r="F72" s="663"/>
      <c r="G72" s="663"/>
      <c r="H72" s="663"/>
      <c r="I72" s="663"/>
      <c r="J72" s="663"/>
    </row>
    <row r="73" spans="1:10" ht="9" customHeight="1" x14ac:dyDescent="0.15">
      <c r="A73" s="16"/>
      <c r="B73" s="250"/>
      <c r="C73" s="6"/>
      <c r="D73" s="6"/>
      <c r="E73" s="6"/>
      <c r="F73" s="6"/>
      <c r="G73" s="6"/>
      <c r="H73" s="6"/>
      <c r="I73" s="6"/>
      <c r="J73" s="17"/>
    </row>
    <row r="74" spans="1:10" ht="20.100000000000001" customHeight="1" x14ac:dyDescent="0.15">
      <c r="A74" s="18"/>
      <c r="B74" s="81"/>
      <c r="C74" s="5" t="s">
        <v>12</v>
      </c>
      <c r="D74" s="5"/>
      <c r="E74" s="5"/>
      <c r="F74" s="7"/>
      <c r="G74" s="7"/>
      <c r="H74" s="7"/>
      <c r="I74" s="7"/>
      <c r="J74" s="19"/>
    </row>
    <row r="75" spans="1:10" ht="20.100000000000001" customHeight="1" x14ac:dyDescent="0.15">
      <c r="A75" s="20"/>
      <c r="B75" s="7"/>
      <c r="C75" s="7"/>
      <c r="D75" s="7"/>
      <c r="E75" s="7"/>
      <c r="F75" s="5" t="s">
        <v>150</v>
      </c>
      <c r="G75" s="5"/>
      <c r="H75" s="7"/>
      <c r="I75" s="7"/>
      <c r="J75" s="19"/>
    </row>
    <row r="76" spans="1:10" ht="20.100000000000001" customHeight="1" x14ac:dyDescent="0.15">
      <c r="A76" s="20"/>
      <c r="B76" s="7"/>
      <c r="C76" s="36" t="s">
        <v>66</v>
      </c>
      <c r="D76" s="664"/>
      <c r="E76" s="664"/>
      <c r="F76" s="664"/>
      <c r="G76" s="664"/>
      <c r="H76" s="664"/>
      <c r="I76" s="236"/>
      <c r="J76" s="19"/>
    </row>
    <row r="77" spans="1:10" ht="20.100000000000001" customHeight="1" x14ac:dyDescent="0.15">
      <c r="A77" s="20"/>
      <c r="B77" s="7"/>
      <c r="C77" s="60" t="s">
        <v>65</v>
      </c>
      <c r="D77" s="668"/>
      <c r="E77" s="668"/>
      <c r="F77" s="668"/>
      <c r="G77" s="668"/>
      <c r="H77" s="668"/>
      <c r="I77" s="37"/>
      <c r="J77" s="19"/>
    </row>
    <row r="78" spans="1:10" ht="9" customHeight="1" x14ac:dyDescent="0.15">
      <c r="A78" s="21"/>
      <c r="B78" s="8"/>
      <c r="C78" s="8"/>
      <c r="D78" s="8"/>
      <c r="E78" s="8"/>
      <c r="F78" s="8"/>
      <c r="G78" s="8"/>
      <c r="H78" s="8"/>
      <c r="I78" s="8"/>
      <c r="J78" s="22"/>
    </row>
    <row r="79" spans="1:10" ht="9" customHeight="1" x14ac:dyDescent="0.15">
      <c r="A79" s="62"/>
      <c r="B79" s="24"/>
      <c r="C79" s="24"/>
      <c r="D79" s="24"/>
      <c r="E79" s="24"/>
      <c r="F79" s="24"/>
      <c r="G79" s="24"/>
      <c r="H79" s="24"/>
      <c r="I79" s="24"/>
      <c r="J79" s="63"/>
    </row>
    <row r="80" spans="1:10" ht="20.100000000000001" customHeight="1" x14ac:dyDescent="0.15">
      <c r="A80" s="665" t="s">
        <v>13</v>
      </c>
      <c r="B80" s="666"/>
      <c r="C80" s="666"/>
      <c r="D80" s="666"/>
      <c r="E80" s="666"/>
      <c r="F80" s="666"/>
      <c r="G80" s="666"/>
      <c r="H80" s="666"/>
      <c r="I80" s="666"/>
      <c r="J80" s="667"/>
    </row>
    <row r="81" spans="1:10" ht="17.45" customHeight="1" x14ac:dyDescent="0.15">
      <c r="A81" s="654"/>
      <c r="B81" s="655"/>
      <c r="C81" s="655"/>
      <c r="D81" s="655"/>
      <c r="E81" s="655"/>
      <c r="F81" s="655"/>
      <c r="G81" s="655"/>
      <c r="H81" s="655"/>
      <c r="I81" s="655"/>
      <c r="J81" s="656"/>
    </row>
    <row r="82" spans="1:10" ht="17.45" customHeight="1" x14ac:dyDescent="0.15">
      <c r="A82" s="657"/>
      <c r="B82" s="658"/>
      <c r="C82" s="658"/>
      <c r="D82" s="658"/>
      <c r="E82" s="658"/>
      <c r="F82" s="658"/>
      <c r="G82" s="658"/>
      <c r="H82" s="658"/>
      <c r="I82" s="658"/>
      <c r="J82" s="659"/>
    </row>
    <row r="83" spans="1:10" ht="17.45" customHeight="1" x14ac:dyDescent="0.15">
      <c r="A83" s="657"/>
      <c r="B83" s="658"/>
      <c r="C83" s="658"/>
      <c r="D83" s="658"/>
      <c r="E83" s="658"/>
      <c r="F83" s="658"/>
      <c r="G83" s="658"/>
      <c r="H83" s="658"/>
      <c r="I83" s="658"/>
      <c r="J83" s="659"/>
    </row>
    <row r="84" spans="1:10" ht="17.45" customHeight="1" x14ac:dyDescent="0.15">
      <c r="A84" s="657"/>
      <c r="B84" s="658"/>
      <c r="C84" s="658"/>
      <c r="D84" s="658"/>
      <c r="E84" s="658"/>
      <c r="F84" s="658"/>
      <c r="G84" s="658"/>
      <c r="H84" s="658"/>
      <c r="I84" s="658"/>
      <c r="J84" s="659"/>
    </row>
    <row r="85" spans="1:10" ht="17.45" customHeight="1" x14ac:dyDescent="0.15">
      <c r="A85" s="660"/>
      <c r="B85" s="661"/>
      <c r="C85" s="661"/>
      <c r="D85" s="661"/>
      <c r="E85" s="661"/>
      <c r="F85" s="661"/>
      <c r="G85" s="661"/>
      <c r="H85" s="661"/>
      <c r="I85" s="661"/>
      <c r="J85" s="662"/>
    </row>
    <row r="86" spans="1:10" ht="20.100000000000001" customHeight="1" x14ac:dyDescent="0.15">
      <c r="A86" s="605" t="s">
        <v>14</v>
      </c>
      <c r="B86" s="585"/>
      <c r="C86" s="585"/>
      <c r="D86" s="585"/>
      <c r="E86" s="585"/>
      <c r="F86" s="585"/>
      <c r="G86" s="585"/>
      <c r="H86" s="585"/>
      <c r="I86" s="585"/>
      <c r="J86" s="586"/>
    </row>
    <row r="87" spans="1:10" ht="20.100000000000001" customHeight="1" x14ac:dyDescent="0.15">
      <c r="A87" s="648" t="s">
        <v>40</v>
      </c>
      <c r="B87" s="649"/>
      <c r="C87" s="649"/>
      <c r="D87" s="649"/>
      <c r="E87" s="649"/>
      <c r="F87" s="649"/>
      <c r="G87" s="649"/>
      <c r="H87" s="649"/>
      <c r="I87" s="649"/>
      <c r="J87" s="650"/>
    </row>
    <row r="88" spans="1:10" ht="13.15" customHeight="1" x14ac:dyDescent="0.15"/>
    <row r="89" spans="1:10" ht="13.15" customHeight="1" x14ac:dyDescent="0.15"/>
  </sheetData>
  <mergeCells count="60">
    <mergeCell ref="C57:H57"/>
    <mergeCell ref="C69:J69"/>
    <mergeCell ref="C21:I21"/>
    <mergeCell ref="B22:I22"/>
    <mergeCell ref="B23:I23"/>
    <mergeCell ref="A24:J24"/>
    <mergeCell ref="A56:B56"/>
    <mergeCell ref="A53:J53"/>
    <mergeCell ref="A68:B69"/>
    <mergeCell ref="I61:J61"/>
    <mergeCell ref="I62:J63"/>
    <mergeCell ref="A52:J52"/>
    <mergeCell ref="A33:J35"/>
    <mergeCell ref="A38:J40"/>
    <mergeCell ref="A62:H62"/>
    <mergeCell ref="A59:J59"/>
    <mergeCell ref="A87:J87"/>
    <mergeCell ref="A86:J86"/>
    <mergeCell ref="C64:J65"/>
    <mergeCell ref="A81:J85"/>
    <mergeCell ref="D70:J70"/>
    <mergeCell ref="D71:J71"/>
    <mergeCell ref="D76:H76"/>
    <mergeCell ref="A80:J80"/>
    <mergeCell ref="D72:J72"/>
    <mergeCell ref="D77:H77"/>
    <mergeCell ref="C68:J68"/>
    <mergeCell ref="C66:J67"/>
    <mergeCell ref="I1:J1"/>
    <mergeCell ref="C14:I14"/>
    <mergeCell ref="C18:I18"/>
    <mergeCell ref="C19:I19"/>
    <mergeCell ref="C13:I13"/>
    <mergeCell ref="A4:H4"/>
    <mergeCell ref="A3:H3"/>
    <mergeCell ref="A5:H5"/>
    <mergeCell ref="A6:J6"/>
    <mergeCell ref="I3:J5"/>
    <mergeCell ref="F17:G17"/>
    <mergeCell ref="A7:J7"/>
    <mergeCell ref="A12:J12"/>
    <mergeCell ref="D15:E15"/>
    <mergeCell ref="F15:G15"/>
    <mergeCell ref="D16:E16"/>
    <mergeCell ref="A8:J8"/>
    <mergeCell ref="A70:B72"/>
    <mergeCell ref="A64:B65"/>
    <mergeCell ref="A66:B67"/>
    <mergeCell ref="I2:J2"/>
    <mergeCell ref="A58:I58"/>
    <mergeCell ref="A57:B57"/>
    <mergeCell ref="A49:J51"/>
    <mergeCell ref="C56:H56"/>
    <mergeCell ref="A27:J27"/>
    <mergeCell ref="C20:F20"/>
    <mergeCell ref="C25:J25"/>
    <mergeCell ref="F16:G16"/>
    <mergeCell ref="D17:E17"/>
    <mergeCell ref="C26:J26"/>
    <mergeCell ref="G20:I20"/>
  </mergeCells>
  <phoneticPr fontId="3"/>
  <printOptions horizontalCentered="1"/>
  <pageMargins left="0.74803149606299213" right="0.74803149606299213" top="0.55118110236220474" bottom="0.42" header="0.51181102362204722" footer="0.35"/>
  <pageSetup paperSize="9" scale="80" orientation="portrait" r:id="rId1"/>
  <headerFooter alignWithMargins="0"/>
  <rowBreaks count="1" manualBreakCount="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審査のポイント_別紙1</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2026-03-31T10:21:13Z</cp:lastPrinted>
  <dcterms:created xsi:type="dcterms:W3CDTF">2013-04-04T09:34:02Z</dcterms:created>
  <dcterms:modified xsi:type="dcterms:W3CDTF">2026-04-13T02:49:49Z</dcterms:modified>
</cp:coreProperties>
</file>