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OSA01\company_new\令和8年度\03企画\02_都市公園等コンクール\周知\ホームページ\修正\"/>
    </mc:Choice>
  </mc:AlternateContent>
  <xr:revisionPtr revIDLastSave="0" documentId="13_ncr:1_{183BCB90-9D13-4DF3-A4DB-7C55EB3F48BD}"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1" sheetId="8"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応募資料作成要領!$B$2:$B$112</definedName>
    <definedName name="_xlnm.Print_Area" localSheetId="2">応募形態!$A$1:$AI$12</definedName>
    <definedName name="_xlnm.Print_Area" localSheetId="0">応募資料作成要領!$A$1:$B$137</definedName>
    <definedName name="_xlnm.Print_Area" localSheetId="3">応募用紙1!$A$2:$U$42</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応募用紙3!$A$1:$J$92</definedName>
    <definedName name="_xlnm.Print_Area" localSheetId="9">応募用紙4!$A$1:$F$33</definedName>
    <definedName name="_xlnm.Print_Area" localSheetId="10">表紙!$A$1:$AI$39</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K63" i="3"/>
  <c r="K53" i="3"/>
  <c r="K47" i="3"/>
  <c r="K42" i="3"/>
  <c r="K37" i="3"/>
  <c r="K31" i="3"/>
  <c r="C20" i="3"/>
  <c r="B31" i="24"/>
  <c r="B30" i="24"/>
  <c r="B29" i="24"/>
  <c r="B28" i="24"/>
  <c r="B27" i="24"/>
  <c r="K21" i="3"/>
  <c r="W12" i="9"/>
  <c r="H24" i="3"/>
  <c r="E24" i="3"/>
  <c r="C24" i="3"/>
  <c r="M9" i="9"/>
  <c r="Z11" i="9" l="1"/>
  <c r="B16" i="24" l="1"/>
  <c r="B19" i="24"/>
  <c r="B18" i="24"/>
  <c r="B17" i="24"/>
  <c r="B15" i="24"/>
  <c r="B13" i="24" s="1"/>
  <c r="I17" i="3"/>
  <c r="H17" i="3"/>
  <c r="F17" i="3"/>
  <c r="D17" i="3"/>
  <c r="C17" i="3"/>
  <c r="I16" i="3"/>
  <c r="H16" i="3"/>
  <c r="F16" i="3"/>
  <c r="C16" i="3"/>
  <c r="I15" i="3"/>
  <c r="H15" i="3"/>
  <c r="F15" i="3"/>
  <c r="D15" i="3"/>
  <c r="C15" i="3"/>
  <c r="AR28" i="22" l="1"/>
  <c r="AQ28" i="22"/>
  <c r="AP28" i="22"/>
  <c r="AO28" i="22"/>
  <c r="AN28" i="22"/>
  <c r="AM28" i="22"/>
  <c r="AL28" i="22"/>
  <c r="AK28" i="22"/>
  <c r="AJ28" i="22"/>
  <c r="AI28" i="22"/>
  <c r="AR10" i="22"/>
  <c r="AQ10" i="22"/>
  <c r="AP10" i="22"/>
  <c r="AO10" i="22"/>
  <c r="AN10" i="22"/>
  <c r="AM10" i="22"/>
  <c r="AL10" i="22"/>
  <c r="AK10" i="22"/>
  <c r="AJ10" i="22"/>
  <c r="AR3" i="22"/>
  <c r="AQ3" i="22"/>
  <c r="AP3" i="22"/>
  <c r="AO3" i="22"/>
  <c r="AN3" i="22"/>
  <c r="AM3" i="22"/>
  <c r="AL3" i="22"/>
  <c r="AK3" i="22"/>
  <c r="AJ3" i="22"/>
  <c r="C31" i="14"/>
  <c r="F3" i="14"/>
  <c r="I3" i="3"/>
  <c r="M4" i="25"/>
  <c r="H2" i="18"/>
  <c r="H2" i="17"/>
  <c r="H2" i="15"/>
  <c r="AE3" i="5"/>
  <c r="D8" i="5"/>
  <c r="I6" i="25" s="1"/>
  <c r="P6" i="25" l="1"/>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A4" i="3" s="1"/>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C13" i="3" s="1"/>
  <c r="D9" i="5"/>
  <c r="A14" i="5"/>
  <c r="W6" i="9"/>
  <c r="C14" i="3" l="1"/>
  <c r="A5" i="3"/>
  <c r="U4" i="16"/>
  <c r="U3" i="16"/>
  <c r="T4" i="16"/>
  <c r="T3" i="16"/>
  <c r="AM2" i="16"/>
  <c r="AM4" i="16" s="1"/>
  <c r="AL2" i="16"/>
  <c r="AL4" i="16" s="1"/>
  <c r="AK2" i="16"/>
  <c r="AK4" i="16" s="1"/>
  <c r="AJ2" i="16"/>
  <c r="AJ4" i="16" s="1"/>
  <c r="AI2" i="16"/>
  <c r="AI4" i="16" s="1"/>
  <c r="C19" i="3"/>
  <c r="C25" i="3"/>
  <c r="J17" i="3"/>
  <c r="J16" i="3"/>
  <c r="D16" i="3"/>
  <c r="W16" i="9"/>
  <c r="W17" i="9"/>
  <c r="AK3" i="16" l="1"/>
  <c r="AM3" i="16"/>
  <c r="AL3" i="16"/>
  <c r="AJ3" i="16"/>
  <c r="AI3" i="16"/>
  <c r="AK10" i="5"/>
  <c r="C18" i="3"/>
  <c r="AK9" i="5"/>
  <c r="C28" i="3" l="1"/>
  <c r="AB28" i="22" l="1"/>
  <c r="AA28" i="22"/>
  <c r="AD43" i="22" s="1"/>
  <c r="Z28" i="22"/>
  <c r="Y28" i="22"/>
  <c r="AD42" i="22" s="1"/>
  <c r="X28" i="22"/>
  <c r="W28" i="22"/>
  <c r="AD41" i="22" s="1"/>
  <c r="V28" i="22"/>
  <c r="U28" i="22"/>
  <c r="AD40" i="22" s="1"/>
  <c r="T28" i="22"/>
  <c r="S28" i="22"/>
  <c r="AD39" i="22" s="1"/>
  <c r="R28" i="22"/>
  <c r="Q28" i="22"/>
  <c r="AD38" i="22" s="1"/>
  <c r="P28" i="22"/>
  <c r="O28" i="22"/>
  <c r="AD37" i="22" s="1"/>
  <c r="N28" i="22"/>
  <c r="M28" i="22"/>
  <c r="AD36" i="22" s="1"/>
  <c r="L28" i="22"/>
  <c r="K28" i="22"/>
  <c r="AD35" i="22" s="1"/>
  <c r="J28" i="22"/>
  <c r="I28" i="22"/>
  <c r="AD34" i="22" s="1"/>
  <c r="H28" i="22"/>
  <c r="G28" i="22"/>
  <c r="AD33" i="22" s="1"/>
  <c r="F28" i="22"/>
  <c r="E28" i="22"/>
  <c r="AD31" i="22" s="1"/>
  <c r="AE28" i="22"/>
  <c r="AD28" i="22"/>
  <c r="AC28" i="22"/>
  <c r="AB31" i="22" s="1"/>
  <c r="AE10" i="22"/>
  <c r="AD10" i="22"/>
  <c r="AC10" i="22"/>
  <c r="AB13" i="22" s="1"/>
  <c r="AE3" i="22"/>
  <c r="AD3" i="22"/>
  <c r="AC3" i="22"/>
  <c r="AB6" i="22" s="1"/>
  <c r="AB10" i="22"/>
  <c r="AA10" i="22"/>
  <c r="AD24" i="22" s="1"/>
  <c r="Z10" i="22"/>
  <c r="Y10" i="22"/>
  <c r="AD23" i="22" s="1"/>
  <c r="X10" i="22"/>
  <c r="W10" i="22"/>
  <c r="AD22" i="22" s="1"/>
  <c r="V10" i="22"/>
  <c r="U10" i="22"/>
  <c r="AD21" i="22" s="1"/>
  <c r="T10" i="22"/>
  <c r="S10" i="22"/>
  <c r="AD20" i="22" s="1"/>
  <c r="R10" i="22"/>
  <c r="Q10" i="22"/>
  <c r="AD19" i="22" s="1"/>
  <c r="P10" i="22"/>
  <c r="O10" i="22"/>
  <c r="AD18" i="22" s="1"/>
  <c r="N10" i="22"/>
  <c r="M10" i="22"/>
  <c r="AD17" i="22" s="1"/>
  <c r="L10" i="22"/>
  <c r="K10" i="22"/>
  <c r="AD16" i="22" s="1"/>
  <c r="J10" i="22"/>
  <c r="I10" i="22"/>
  <c r="AD15" i="22" s="1"/>
  <c r="H10" i="22"/>
  <c r="G10" i="22"/>
  <c r="AD14" i="22" s="1"/>
  <c r="F10" i="22"/>
  <c r="E10" i="22"/>
  <c r="AD13" i="22" s="1"/>
  <c r="C28" i="22"/>
  <c r="B28" i="22"/>
  <c r="AC31" i="22" s="1"/>
  <c r="C10" i="22"/>
  <c r="B10" i="22"/>
  <c r="AC13" i="22" s="1"/>
  <c r="C3" i="22"/>
  <c r="B3" i="22"/>
  <c r="AC6" i="22" s="1"/>
  <c r="F3" i="22"/>
  <c r="E3" i="22"/>
  <c r="AD6" i="22" s="1"/>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90" i="21"/>
  <c r="A177" i="21" s="1"/>
  <c r="A180" i="21"/>
  <c r="A176" i="21" s="1"/>
  <c r="C179" i="21"/>
  <c r="A179" i="21"/>
  <c r="C178" i="21"/>
  <c r="A178" i="21"/>
  <c r="C177" i="21"/>
  <c r="C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Q6" i="25" s="1"/>
  <c r="C5" i="18"/>
  <c r="P5" i="25" s="1"/>
  <c r="A106" i="17"/>
  <c r="A105" i="17"/>
  <c r="C108" i="17"/>
  <c r="A108" i="17"/>
  <c r="C107" i="17"/>
  <c r="C106" i="17"/>
  <c r="C105" i="17"/>
  <c r="H102" i="17"/>
  <c r="A60" i="17"/>
  <c r="A59" i="17"/>
  <c r="A57" i="17"/>
  <c r="C60" i="17"/>
  <c r="C59" i="17"/>
  <c r="C58" i="17"/>
  <c r="A58" i="17"/>
  <c r="C57" i="17"/>
  <c r="H54" i="17"/>
  <c r="C8" i="17"/>
  <c r="C7" i="17"/>
  <c r="C6" i="17"/>
  <c r="Q7" i="25" s="1"/>
  <c r="C5" i="17"/>
  <c r="AC7" i="22" l="1"/>
  <c r="AC14" i="22"/>
  <c r="AC32" i="22"/>
  <c r="G2" i="16"/>
  <c r="G4" i="16" s="1"/>
  <c r="E30" i="22"/>
  <c r="E29" i="22"/>
  <c r="E12" i="22"/>
  <c r="E11" i="22"/>
  <c r="R3" i="16"/>
  <c r="A174" i="21"/>
  <c r="C3" i="18"/>
  <c r="A74" i="21"/>
  <c r="C3" i="17"/>
  <c r="C3" i="21"/>
  <c r="C128" i="21" s="1"/>
  <c r="C55" i="18"/>
  <c r="R6" i="16"/>
  <c r="A21" i="21"/>
  <c r="A54" i="17"/>
  <c r="W2" i="16"/>
  <c r="V2" i="16"/>
  <c r="G3" i="16" l="1"/>
  <c r="C175" i="21"/>
  <c r="C22" i="21"/>
  <c r="C75" i="21"/>
  <c r="C103" i="17"/>
  <c r="C55" i="17"/>
  <c r="B4" i="16" l="1"/>
  <c r="B3" i="16"/>
  <c r="B2"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A67" i="3" l="1"/>
  <c r="B4" i="14" l="1"/>
  <c r="A2" i="14" l="1"/>
  <c r="A2" i="3"/>
  <c r="C3" i="15"/>
  <c r="I67" i="3" l="1"/>
</calcChain>
</file>

<file path=xl/sharedStrings.xml><?xml version="1.0" encoding="utf-8"?>
<sst xmlns="http://schemas.openxmlformats.org/spreadsheetml/2006/main" count="1624" uniqueCount="725">
  <si>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</si>
  <si>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</si>
  <si>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</si>
  <si>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r>
      <t xml:space="preserve">作品の内容
</t>
    </r>
    <r>
      <rPr>
        <sz val="6"/>
        <rFont val="ＭＳ 明朝"/>
        <family val="1"/>
        <charset val="128"/>
      </rPr>
      <t>(※丸をつけて下さい)</t>
    </r>
    <rPh sb="0" eb="2">
      <t>サクヒン</t>
    </rPh>
    <rPh sb="3" eb="4">
      <t>ウチ</t>
    </rPh>
    <rPh sb="4" eb="5">
      <t>カタチ</t>
    </rPh>
    <phoneticPr fontId="3"/>
  </si>
  <si>
    <t>　約</t>
    <rPh sb="1" eb="2">
      <t>ヤク</t>
    </rPh>
    <phoneticPr fontId="3"/>
  </si>
  <si>
    <t>作品の
供用開始年月</t>
    <rPh sb="0" eb="2">
      <t>サクヒン</t>
    </rPh>
    <rPh sb="4" eb="6">
      <t>キョウヨウ</t>
    </rPh>
    <rPh sb="6" eb="8">
      <t>カイシ</t>
    </rPh>
    <rPh sb="8" eb="10">
      <t>ネンゲツ</t>
    </rPh>
    <phoneticPr fontId="4"/>
  </si>
  <si>
    <t>公 園 名</t>
    <rPh sb="0" eb="1">
      <t>オオヤケ</t>
    </rPh>
    <rPh sb="2" eb="3">
      <t>エン</t>
    </rPh>
    <rPh sb="4" eb="5">
      <t>メイ</t>
    </rPh>
    <phoneticPr fontId="3"/>
  </si>
  <si>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</si>
  <si>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</si>
  <si>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</si>
  <si>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</si>
  <si>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</si>
  <si>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</si>
  <si>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</si>
  <si>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</si>
  <si>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</si>
  <si>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</si>
  <si>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</si>
  <si>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</si>
  <si>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</si>
  <si>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</si>
  <si>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</si>
  <si>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</si>
  <si>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</si>
  <si>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</si>
  <si>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</si>
  <si>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</si>
  <si>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</si>
  <si>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</si>
  <si>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</si>
  <si>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</si>
  <si>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</si>
  <si>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</si>
  <si>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</si>
  <si>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</si>
  <si>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</si>
  <si>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</si>
  <si>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</si>
  <si>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</si>
  <si>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</si>
  <si>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</si>
  <si>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</si>
  <si>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ｔｅｌ</t>
    <phoneticPr fontId="4"/>
  </si>
  <si>
    <t>ｆａｘ</t>
    <phoneticPr fontId="3"/>
  </si>
  <si>
    <t>E-mail</t>
    <phoneticPr fontId="4"/>
  </si>
  <si>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</si>
  <si>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</si>
  <si>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</si>
  <si>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</si>
  <si>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</si>
  <si>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</si>
  <si>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</si>
  <si>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</si>
  <si>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</si>
  <si>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</si>
  <si>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</si>
  <si>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</si>
  <si>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</si>
  <si>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</si>
  <si>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</si>
  <si>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</si>
  <si>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</si>
  <si>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</si>
  <si>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</si>
  <si>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</si>
  <si>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</si>
  <si>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</si>
  <si>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</si>
  <si>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</si>
  <si>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公園等設置者
または管理者</t>
    <rPh sb="0" eb="2">
      <t>コウエン</t>
    </rPh>
    <rPh sb="2" eb="3">
      <t>トウ</t>
    </rPh>
    <rPh sb="3" eb="5">
      <t>セッチ</t>
    </rPh>
    <rPh sb="5" eb="6">
      <t>モノ</t>
    </rPh>
    <rPh sb="10" eb="12">
      <t>カンリ</t>
    </rPh>
    <rPh sb="12" eb="13">
      <t>シャ</t>
    </rPh>
    <phoneticPr fontId="3"/>
  </si>
  <si>
    <t>共通事項</t>
  </si>
  <si>
    <t>種　別</t>
  </si>
  <si>
    <t>作　成　要　領</t>
  </si>
  <si>
    <t>審査のポイント</t>
  </si>
  <si>
    <t>審査は、以下のような視点から行われます。</t>
  </si>
  <si>
    <t>項　　目</t>
  </si>
  <si>
    <t>視　　点</t>
  </si>
  <si>
    <t>○内　容</t>
  </si>
  <si>
    <t>○プレゼンテーション</t>
  </si>
  <si>
    <t>・上記の事項を概要書や図面、写真によりわかりやすくまとめているか</t>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</si>
  <si>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</si>
  <si>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</si>
  <si>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</si>
  <si>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</si>
  <si>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</si>
  <si>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</si>
  <si>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</si>
  <si>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</si>
  <si>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</si>
  <si>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</si>
  <si>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・提出するすべての図面は、カラーコピーでも結構です。</t>
    <phoneticPr fontId="3"/>
  </si>
  <si>
    <t>・写真、カラーコピー、印刷物からの切り抜きも可能です。</t>
    <phoneticPr fontId="3"/>
  </si>
  <si>
    <t>２/２</t>
    <phoneticPr fontId="3"/>
  </si>
  <si>
    <t>１/２</t>
    <phoneticPr fontId="3"/>
  </si>
  <si>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</si>
  <si>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</si>
  <si>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</si>
  <si>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</si>
  <si>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</si>
  <si>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</si>
  <si>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</si>
  <si>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</si>
  <si>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</si>
  <si>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</si>
  <si>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</si>
  <si>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</si>
  <si>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</si>
  <si>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</si>
  <si>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</si>
  <si>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</si>
  <si>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</si>
  <si>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</si>
  <si>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</si>
  <si>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</si>
  <si>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</si>
  <si>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Ⅳ図面等</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</si>
  <si>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</si>
  <si>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</si>
  <si>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</si>
  <si>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</si>
  <si>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</si>
  <si>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</si>
  <si>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</si>
  <si>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</si>
  <si>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</si>
  <si>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</si>
  <si>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</si>
  <si>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</si>
  <si>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</si>
  <si>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</si>
  <si>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</si>
  <si>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</si>
  <si>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</si>
  <si>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</si>
  <si>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</si>
  <si>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</si>
  <si>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</si>
  <si>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</si>
  <si>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</si>
  <si>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</si>
  <si>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</si>
  <si>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</si>
  <si>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</si>
  <si>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</si>
  <si>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</si>
  <si>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</si>
  <si>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</si>
  <si>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</si>
  <si>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</si>
  <si>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</si>
  <si>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</si>
  <si>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</si>
  <si>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</si>
  <si>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</si>
  <si>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</si>
  <si>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</si>
  <si>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</si>
  <si>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</si>
  <si>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</si>
  <si>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</si>
  <si>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</si>
  <si>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</si>
  <si>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</si>
  <si>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</si>
  <si>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</si>
  <si>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対象区域：</t>
    <rPh sb="0" eb="2">
      <t>タイショウ</t>
    </rPh>
    <rPh sb="2" eb="4">
      <t>クイキ</t>
    </rPh>
    <phoneticPr fontId="4"/>
  </si>
  <si>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</si>
  <si>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</si>
  <si>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</si>
  <si>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</si>
  <si>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</si>
  <si>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</si>
  <si>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</si>
  <si>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</si>
  <si>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</si>
  <si>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</si>
  <si>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</si>
  <si>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</si>
  <si>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</si>
  <si>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</si>
  <si>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</si>
  <si>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</si>
  <si>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</si>
  <si>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</si>
  <si>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</si>
  <si>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</si>
  <si>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</si>
  <si>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</si>
  <si>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</si>
  <si>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</si>
  <si>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</si>
  <si>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</si>
  <si>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</si>
  <si>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</si>
  <si>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</si>
  <si>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</si>
  <si>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</si>
  <si>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</si>
  <si>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</si>
  <si>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</si>
  <si>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</si>
  <si>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</si>
  <si>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</si>
  <si>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</si>
  <si>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</si>
  <si>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</si>
  <si>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</si>
  <si>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</si>
  <si>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</si>
  <si>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</si>
  <si>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</si>
  <si>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</si>
  <si>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</si>
  <si>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</si>
  <si>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</si>
  <si>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</si>
  <si>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</si>
  <si>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</si>
  <si>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</si>
  <si>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</si>
  <si>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</si>
  <si>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</si>
  <si>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</si>
  <si>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</si>
  <si>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</si>
  <si>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</si>
  <si>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</si>
  <si>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</si>
  <si>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</si>
  <si>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</si>
  <si>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</si>
  <si>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</si>
  <si>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</si>
  <si>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</si>
  <si>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</si>
  <si>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</si>
  <si>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</si>
  <si>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</si>
  <si>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</si>
  <si>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</si>
  <si>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</si>
  <si>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</si>
  <si>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</si>
  <si>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</si>
  <si>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</si>
  <si>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</si>
  <si>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</si>
  <si>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</si>
  <si>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</si>
  <si>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</si>
  <si>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</si>
  <si>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</si>
  <si>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</si>
  <si>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8"/>
  </si>
  <si>
    <t>団体数</t>
    <rPh sb="0" eb="3">
      <t>ダンタイスウ</t>
    </rPh>
    <phoneticPr fontId="58"/>
  </si>
  <si>
    <t>応募者1</t>
    <rPh sb="0" eb="3">
      <t>オウボシャ</t>
    </rPh>
    <phoneticPr fontId="58"/>
  </si>
  <si>
    <t>カナ1</t>
    <phoneticPr fontId="58"/>
  </si>
  <si>
    <t>応募者2</t>
    <rPh sb="0" eb="3">
      <t>オウボシャ</t>
    </rPh>
    <phoneticPr fontId="58"/>
  </si>
  <si>
    <t>カナ2</t>
    <phoneticPr fontId="58"/>
  </si>
  <si>
    <t>応募者3</t>
    <rPh sb="0" eb="3">
      <t>オウボシャ</t>
    </rPh>
    <phoneticPr fontId="58"/>
  </si>
  <si>
    <t>カナ3</t>
    <phoneticPr fontId="58"/>
  </si>
  <si>
    <t>応募者4</t>
    <rPh sb="0" eb="3">
      <t>オウボシャ</t>
    </rPh>
    <phoneticPr fontId="58"/>
  </si>
  <si>
    <t>カナ4</t>
    <phoneticPr fontId="58"/>
  </si>
  <si>
    <t>応募者5</t>
    <rPh sb="0" eb="3">
      <t>オウボシャ</t>
    </rPh>
    <phoneticPr fontId="58"/>
  </si>
  <si>
    <t>カナ5</t>
    <phoneticPr fontId="58"/>
  </si>
  <si>
    <t>応募者6</t>
    <rPh sb="0" eb="3">
      <t>オウボシャ</t>
    </rPh>
    <phoneticPr fontId="58"/>
  </si>
  <si>
    <t>カナ6</t>
    <phoneticPr fontId="58"/>
  </si>
  <si>
    <t>応募者7</t>
    <rPh sb="0" eb="3">
      <t>オウボシャ</t>
    </rPh>
    <phoneticPr fontId="58"/>
  </si>
  <si>
    <t>カナ7</t>
    <phoneticPr fontId="58"/>
  </si>
  <si>
    <t>応募者8</t>
    <rPh sb="0" eb="3">
      <t>オウボシャ</t>
    </rPh>
    <phoneticPr fontId="58"/>
  </si>
  <si>
    <t>カナ8</t>
    <phoneticPr fontId="58"/>
  </si>
  <si>
    <t>応募者9</t>
    <rPh sb="0" eb="3">
      <t>オウボシャ</t>
    </rPh>
    <phoneticPr fontId="58"/>
  </si>
  <si>
    <t>カナ9</t>
    <phoneticPr fontId="58"/>
  </si>
  <si>
    <t>応募者10</t>
    <rPh sb="0" eb="3">
      <t>オウボシャ</t>
    </rPh>
    <phoneticPr fontId="58"/>
  </si>
  <si>
    <t>カナ10</t>
    <phoneticPr fontId="58"/>
  </si>
  <si>
    <t>応募者11</t>
    <rPh sb="0" eb="3">
      <t>オウボシャ</t>
    </rPh>
    <phoneticPr fontId="58"/>
  </si>
  <si>
    <t>カナ11</t>
    <phoneticPr fontId="58"/>
  </si>
  <si>
    <t>部門</t>
    <rPh sb="0" eb="2">
      <t>ブモン</t>
    </rPh>
    <phoneticPr fontId="58"/>
  </si>
  <si>
    <t>所在地</t>
    <rPh sb="0" eb="3">
      <t>ショザイチ</t>
    </rPh>
    <phoneticPr fontId="58"/>
  </si>
  <si>
    <t>対象施設</t>
    <rPh sb="0" eb="4">
      <t>タイショウシセツ</t>
    </rPh>
    <phoneticPr fontId="58"/>
  </si>
  <si>
    <t>賞</t>
    <rPh sb="0" eb="1">
      <t>ショウ</t>
    </rPh>
    <phoneticPr fontId="58"/>
  </si>
  <si>
    <t>応募者12</t>
    <rPh sb="0" eb="3">
      <t>オウボシャ</t>
    </rPh>
    <phoneticPr fontId="58"/>
  </si>
  <si>
    <t>カナ12</t>
  </si>
  <si>
    <t>カナ12</t>
    <phoneticPr fontId="3"/>
  </si>
  <si>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</si>
  <si>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</si>
  <si>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</si>
  <si>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</si>
  <si>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</si>
  <si>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</si>
  <si>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</si>
  <si>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 xml:space="preserve"> 「応募用紙１」、「応募用紙２」をご確認の上、次の質問にお答えください。</t>
    <rPh sb="2" eb="4">
      <t>オウボ</t>
    </rPh>
    <rPh sb="4" eb="6">
      <t>ヨウシ</t>
    </rPh>
    <rPh sb="10" eb="12">
      <t>オウボ</t>
    </rPh>
    <rPh sb="12" eb="14">
      <t>ヨウシ</t>
    </rPh>
    <rPh sb="18" eb="20">
      <t>カクニン</t>
    </rPh>
    <rPh sb="21" eb="22">
      <t>ウエ</t>
    </rPh>
    <rPh sb="23" eb="24">
      <t>ツギ</t>
    </rPh>
    <phoneticPr fontId="3"/>
  </si>
  <si>
    <t>措置の内容（詳細）：</t>
    <rPh sb="0" eb="2">
      <t>ソチ</t>
    </rPh>
    <rPh sb="3" eb="5">
      <t>ナイヨウ</t>
    </rPh>
    <rPh sb="6" eb="8">
      <t>ショウサイ</t>
    </rPh>
    <phoneticPr fontId="3"/>
  </si>
  <si>
    <t>応募者</t>
    <rPh sb="0" eb="3">
      <t>オウボシャ</t>
    </rPh>
    <phoneticPr fontId="58"/>
  </si>
  <si>
    <t>構成団体1</t>
    <rPh sb="0" eb="4">
      <t>コウセイダンタイ</t>
    </rPh>
    <phoneticPr fontId="58"/>
  </si>
  <si>
    <t>構成団体2</t>
    <rPh sb="0" eb="4">
      <t>コウセイダンタイ</t>
    </rPh>
    <phoneticPr fontId="58"/>
  </si>
  <si>
    <t>構成団体3</t>
    <rPh sb="0" eb="4">
      <t>コウセイダンタイ</t>
    </rPh>
    <phoneticPr fontId="58"/>
  </si>
  <si>
    <t>構成団体4</t>
    <rPh sb="0" eb="4">
      <t>コウセイダンタイ</t>
    </rPh>
    <phoneticPr fontId="58"/>
  </si>
  <si>
    <t>構成団体11</t>
    <rPh sb="0" eb="4">
      <t>コウセイダンタイ</t>
    </rPh>
    <phoneticPr fontId="58"/>
  </si>
  <si>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</si>
  <si>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</si>
  <si>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</si>
  <si>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</si>
  <si>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</si>
  <si>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</si>
  <si>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</si>
  <si>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</si>
  <si>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</si>
  <si>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</si>
  <si>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</si>
  <si>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</si>
  <si>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</si>
  <si>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</si>
  <si>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</si>
  <si>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</si>
  <si>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</si>
  <si>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8"/>
  </si>
  <si>
    <t xml:space="preserve">全　域 </t>
  </si>
  <si>
    <t>一部区域</t>
  </si>
  <si>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</si>
  <si>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</si>
  <si>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</si>
  <si>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</si>
  <si>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</si>
  <si>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</si>
  <si>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</si>
  <si>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</si>
  <si>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</si>
  <si>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</si>
  <si>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</si>
  <si>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</si>
  <si>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</si>
  <si>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</si>
  <si>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</si>
  <si>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</si>
  <si>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</si>
  <si>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</si>
  <si>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xml:space="preserve">  　供用開始：</t>
    <rPh sb="3" eb="5">
      <t>キョウヨウ</t>
    </rPh>
    <rPh sb="5" eb="7">
      <t>カイシ</t>
    </rPh>
    <phoneticPr fontId="3"/>
  </si>
  <si>
    <t>（西暦）　　年　　月</t>
    <rPh sb="1" eb="3">
      <t>セイレキ</t>
    </rPh>
    <rPh sb="6" eb="7">
      <t>ネン</t>
    </rPh>
    <rPh sb="9" eb="10">
      <t>ガツ</t>
    </rPh>
    <phoneticPr fontId="4"/>
  </si>
  <si>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</si>
  <si>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</si>
  <si>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</si>
  <si>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</si>
  <si>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</si>
  <si>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</si>
  <si>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</si>
  <si>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(面積又は延長をお書きください。）</t>
    <rPh sb="1" eb="3">
      <t>メンセキ</t>
    </rPh>
    <rPh sb="3" eb="4">
      <t>マタ</t>
    </rPh>
    <rPh sb="5" eb="7">
      <t>エンチョウ</t>
    </rPh>
    <rPh sb="9" eb="10">
      <t>カ</t>
    </rPh>
    <phoneticPr fontId="3"/>
  </si>
  <si>
    <t>ha</t>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</si>
  <si>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</si>
  <si>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</si>
  <si>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</si>
  <si>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</si>
  <si>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</si>
  <si>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</si>
  <si>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</si>
  <si>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</si>
  <si>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</si>
  <si>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</si>
  <si>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</si>
  <si>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①応募用紙１（応募作品の概要）</t>
    <rPh sb="1" eb="3">
      <t>オウボ</t>
    </rPh>
    <rPh sb="3" eb="5">
      <t>ヨウシ</t>
    </rPh>
    <phoneticPr fontId="3"/>
  </si>
  <si>
    <t xml:space="preserve"> ﾘﾆｭｰｱﾙ</t>
  </si>
  <si>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</si>
  <si>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</si>
  <si>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</si>
  <si>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</si>
  <si>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</si>
  <si>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・提出書類等を確認の上、チェックをお願いします。</t>
    <rPh sb="1" eb="3">
      <t>テイシュツ</t>
    </rPh>
    <rPh sb="3" eb="5">
      <t>ショルイ</t>
    </rPh>
    <rPh sb="5" eb="6">
      <t>トウ</t>
    </rPh>
    <rPh sb="7" eb="9">
      <t>カクニン</t>
    </rPh>
    <rPh sb="10" eb="11">
      <t>ウエ</t>
    </rPh>
    <rPh sb="18" eb="19">
      <t>ネガ</t>
    </rPh>
    <phoneticPr fontId="3"/>
  </si>
  <si>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</si>
  <si>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</si>
  <si>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</si>
  <si>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</si>
  <si>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</si>
  <si>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</si>
  <si>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</si>
  <si>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</si>
  <si>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</si>
  <si>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</si>
  <si>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</si>
  <si>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</si>
  <si>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</si>
  <si>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</si>
  <si>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</si>
  <si>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</si>
  <si>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</si>
  <si>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</si>
  <si>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</si>
  <si>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</si>
  <si>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</si>
  <si>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</si>
  <si>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</si>
  <si>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</si>
  <si>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</si>
  <si>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</si>
  <si>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</si>
  <si>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</si>
  <si>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</si>
  <si>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</si>
  <si>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</si>
  <si>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</si>
  <si>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</si>
  <si>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</si>
  <si>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</si>
  <si>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</si>
  <si>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</si>
  <si>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</si>
  <si>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</si>
  <si>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</si>
  <si>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</si>
  <si>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</si>
  <si>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</si>
  <si>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</si>
  <si>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</si>
  <si>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</si>
  <si>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</si>
  <si>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</si>
  <si>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</si>
  <si>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</si>
  <si>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</si>
  <si>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※３）応募資料作成者は「応募用紙２」の「応募資料作成者（担当者）」をお書きください。</t>
    <rPh sb="3" eb="7">
      <t>オウボシリョウ</t>
    </rPh>
    <rPh sb="7" eb="10">
      <t>サクセイシャ</t>
    </rPh>
    <rPh sb="12" eb="16">
      <t>オウボヨウシ</t>
    </rPh>
    <rPh sb="35" eb="36">
      <t>カ</t>
    </rPh>
    <phoneticPr fontId="3"/>
  </si>
  <si>
    <t>①応募用紙 ３（2）</t>
    <rPh sb="1" eb="3">
      <t>オウボ</t>
    </rPh>
    <rPh sb="3" eb="5">
      <t>ヨウシ</t>
    </rPh>
    <phoneticPr fontId="4"/>
  </si>
  <si>
    <t>　応募用紙３(1)</t>
    <phoneticPr fontId="3"/>
  </si>
  <si>
    <t>　応募用紙３(2)</t>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</si>
  <si>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</si>
  <si>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</si>
  <si>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</si>
  <si>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</si>
  <si>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</si>
  <si>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</si>
  <si>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</si>
  <si>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</si>
  <si>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</si>
  <si>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</si>
  <si>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r>
      <t xml:space="preserve">　面積(延長)：約　　ha　(　　　　　ｍ)　 </t>
    </r>
    <r>
      <rPr>
        <sz val="9"/>
        <rFont val="ＭＳ 明朝"/>
        <family val="1"/>
        <charset val="128"/>
      </rPr>
      <t>注：面積又は延長のどちらかを記載</t>
    </r>
    <rPh sb="1" eb="3">
      <t>メンセキ</t>
    </rPh>
    <rPh sb="4" eb="6">
      <t>エンチョウ</t>
    </rPh>
    <rPh sb="8" eb="9">
      <t>ヤク</t>
    </rPh>
    <rPh sb="24" eb="25">
      <t>チュウ</t>
    </rPh>
    <rPh sb="26" eb="28">
      <t>メンセキ</t>
    </rPh>
    <rPh sb="28" eb="29">
      <t>マタ</t>
    </rPh>
    <rPh sb="30" eb="32">
      <t>エンチョウ</t>
    </rPh>
    <rPh sb="38" eb="40">
      <t>キサイ</t>
    </rPh>
    <phoneticPr fontId="3"/>
  </si>
  <si>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</si>
  <si>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</si>
  <si>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</si>
  <si>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</si>
  <si>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</si>
  <si>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</si>
  <si>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</si>
  <si>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</si>
  <si>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</si>
  <si>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</si>
  <si>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</si>
  <si>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</si>
  <si>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</si>
  <si>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</si>
  <si>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</si>
  <si>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</si>
  <si>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・単独企業・団体での応募</t>
  </si>
  <si>
    <t>・連名での応募</t>
  </si>
  <si>
    <t>・共同企業体での応募</t>
  </si>
  <si>
    <t>（フリガナ）</t>
  </si>
  <si>
    <t>受付番号</t>
    <rPh sb="0" eb="4">
      <t>ウケツケバンゴウ</t>
    </rPh>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</si>
  <si>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</si>
  <si>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</si>
  <si>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</si>
  <si>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</si>
  <si>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</si>
  <si>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</si>
  <si>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</si>
  <si>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</si>
  <si>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</si>
  <si>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</si>
  <si>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</si>
  <si>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</si>
  <si>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</si>
  <si>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u/>
        <sz val="10"/>
        <color rgb="FFFF0000"/>
        <rFont val="ＭＳ ゴシック"/>
        <family val="3"/>
        <charset val="128"/>
      </rPr>
      <t>公園</t>
    </r>
    <r>
      <rPr>
        <u/>
        <sz val="10"/>
        <rFont val="ＭＳ ゴシック"/>
        <family val="3"/>
        <charset val="128"/>
      </rPr>
      <t>や</t>
    </r>
    <r>
      <rPr>
        <u/>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</si>
  <si>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</si>
  <si>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</si>
  <si>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</si>
  <si>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</si>
  <si>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</si>
  <si>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</si>
  <si>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</si>
  <si>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</si>
  <si>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</si>
  <si>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</si>
  <si>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</si>
  <si>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</si>
  <si>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・応募用紙の「選択式入力項目」は「選択」と書かれたセルを選択し、右下に表示される▽をクリックして表示される選択項目を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7">
      <t>センタクコウモク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</si>
  <si>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</si>
  <si>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</si>
  <si>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</si>
  <si>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</si>
  <si>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</si>
  <si>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</si>
  <si>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</si>
  <si>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</si>
  <si>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</si>
  <si>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</si>
  <si>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</si>
  <si>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</si>
  <si>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</si>
  <si>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</si>
  <si>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</si>
  <si>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</si>
  <si>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</si>
  <si>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</si>
  <si>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</si>
  <si>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</si>
  <si>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</si>
  <si>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</si>
  <si>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</si>
  <si>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</si>
  <si>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</si>
  <si>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</si>
  <si>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</si>
  <si>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</si>
  <si>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</si>
  <si>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</si>
  <si>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</si>
  <si>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</si>
  <si>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</si>
  <si>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</si>
  <si>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</si>
  <si>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</si>
  <si>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</si>
  <si>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</si>
  <si>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</si>
  <si>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</si>
  <si>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</si>
  <si>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</si>
  <si>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</si>
  <si>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</si>
  <si>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② 応募用紙 １</t>
    <rPh sb="2" eb="4">
      <t>オウボ</t>
    </rPh>
    <rPh sb="4" eb="6">
      <t>ヨウシ</t>
    </rPh>
    <phoneticPr fontId="4"/>
  </si>
  <si>
    <t>工　事 費</t>
    <rPh sb="0" eb="1">
      <t>コウ</t>
    </rPh>
    <rPh sb="2" eb="3">
      <t>コト</t>
    </rPh>
    <rPh sb="4" eb="5">
      <t>ヒ</t>
    </rPh>
    <phoneticPr fontId="3"/>
  </si>
  <si>
    <t>　万円</t>
    <rPh sb="1" eb="2">
      <t>マン</t>
    </rPh>
    <rPh sb="2" eb="3">
      <t>エン</t>
    </rPh>
    <phoneticPr fontId="3"/>
  </si>
  <si>
    <t>② 応募用紙 ２－１　　　　　　応募団体（単独企業・団体 での応募）</t>
    <rPh sb="2" eb="4">
      <t>オウボ</t>
    </rPh>
    <rPh sb="4" eb="5">
      <t>ヨウ</t>
    </rPh>
    <rPh sb="5" eb="6">
      <t>カミ</t>
    </rPh>
    <rPh sb="16" eb="20">
      <t>オウボダンタイ</t>
    </rPh>
    <phoneticPr fontId="4"/>
  </si>
  <si>
    <t>②応募用紙 ２－２　　　　　　応募団体（連名 での応募）　</t>
    <rPh sb="1" eb="3">
      <t>オウボ</t>
    </rPh>
    <rPh sb="3" eb="5">
      <t>ヨウシ</t>
    </rPh>
    <phoneticPr fontId="4"/>
  </si>
  <si>
    <t>②応募用紙 ２－３　　　　　　応募団体（共同企業体 での応募）</t>
    <rPh sb="1" eb="3">
      <t>オウボ</t>
    </rPh>
    <rPh sb="3" eb="5">
      <t>ヨウシ</t>
    </rPh>
    <phoneticPr fontId="4"/>
  </si>
  <si>
    <t>②応募用紙 ２－４　　　　　　応募団体（共同企業体 での応募）</t>
    <rPh sb="1" eb="3">
      <t>オウボ</t>
    </rPh>
    <rPh sb="3" eb="5">
      <t>ヨウシ</t>
    </rPh>
    <phoneticPr fontId="4"/>
  </si>
  <si>
    <t>②応募用紙 ３（1）</t>
    <rPh sb="1" eb="3">
      <t>オウボ</t>
    </rPh>
    <rPh sb="3" eb="5">
      <t>ヨウシ</t>
    </rPh>
    <phoneticPr fontId="4"/>
  </si>
  <si>
    <t>　　工事費：</t>
    <rPh sb="2" eb="4">
      <t>コウジ</t>
    </rPh>
    <phoneticPr fontId="4"/>
  </si>
  <si>
    <t>８．指名停止・営業停止の措置</t>
    <phoneticPr fontId="3"/>
  </si>
  <si>
    <t>７．施工成果についてお答え下さい。</t>
    <phoneticPr fontId="4"/>
  </si>
  <si>
    <t>　　（その役割を十分果たしているかどうかお答え下さい。）</t>
    <phoneticPr fontId="4"/>
  </si>
  <si>
    <t xml:space="preserve">５．工事期間中に何かトラブル(事故等)が起きたかどうかお答え下さい。 </t>
    <phoneticPr fontId="3"/>
  </si>
  <si>
    <t>□ 竣工した</t>
    <phoneticPr fontId="3"/>
  </si>
  <si>
    <r>
      <t xml:space="preserve">□ </t>
    </r>
    <r>
      <rPr>
        <sz val="10"/>
        <rFont val="ＭＳ 明朝"/>
        <family val="1"/>
        <charset val="128"/>
      </rPr>
      <t>未竣工となった</t>
    </r>
    <phoneticPr fontId="3"/>
  </si>
  <si>
    <t>□ あり</t>
    <phoneticPr fontId="3"/>
  </si>
  <si>
    <t>□ なし</t>
    <phoneticPr fontId="3"/>
  </si>
  <si>
    <t xml:space="preserve">６．供用開始後に何かトラブルがあったかどうかお答え下さい。 </t>
    <phoneticPr fontId="3"/>
  </si>
  <si>
    <t>□ 果たしている</t>
    <phoneticPr fontId="3"/>
  </si>
  <si>
    <t>　　</t>
    <phoneticPr fontId="3"/>
  </si>
  <si>
    <t>□ 果たしていない</t>
    <phoneticPr fontId="3"/>
  </si>
  <si>
    <t xml:space="preserve">☑ 果たしている </t>
    <phoneticPr fontId="3"/>
  </si>
  <si>
    <t xml:space="preserve">  ☑ 果たしていない</t>
    <phoneticPr fontId="3"/>
  </si>
  <si>
    <t>☑ 竣工した</t>
    <phoneticPr fontId="3"/>
  </si>
  <si>
    <t xml:space="preserve">  ☑ 未竣工となった</t>
    <phoneticPr fontId="3"/>
  </si>
  <si>
    <t>②応募用紙 ４</t>
    <phoneticPr fontId="4"/>
  </si>
  <si>
    <t>☑</t>
    <phoneticPr fontId="3"/>
  </si>
  <si>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</si>
  <si>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t>②-</t>
    <phoneticPr fontId="3"/>
  </si>
  <si>
    <t>③-</t>
    <phoneticPr fontId="3"/>
  </si>
  <si>
    <t>④-</t>
    <phoneticPr fontId="3"/>
  </si>
  <si>
    <t>⑤-</t>
    <phoneticPr fontId="3"/>
  </si>
  <si>
    <t>　</t>
  </si>
  <si>
    <t>／</t>
  </si>
  <si>
    <t>共同企業体名</t>
    <rPh sb="0" eb="6">
      <t>キョウドウキギョウタイメイ</t>
    </rPh>
    <phoneticPr fontId="3"/>
  </si>
  <si>
    <t>構成団体：</t>
  </si>
  <si>
    <r>
      <t>　　あった場合には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phoneticPr fontId="3"/>
  </si>
  <si>
    <r>
      <t>　起きた場合には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rPh sb="26" eb="27">
      <t>ゴ</t>
    </rPh>
    <rPh sb="27" eb="30">
      <t>カイケツトウ</t>
    </rPh>
    <phoneticPr fontId="3"/>
  </si>
  <si>
    <r>
      <t>果たしていない場合には</t>
    </r>
    <r>
      <rPr>
        <sz val="11"/>
        <color rgb="FFFF0000"/>
        <rFont val="ＭＳ 明朝"/>
        <family val="1"/>
        <charset val="128"/>
      </rPr>
      <t>具体的にどういった状況</t>
    </r>
    <r>
      <rPr>
        <sz val="11"/>
        <rFont val="ＭＳ 明朝"/>
        <family val="1"/>
        <charset val="128"/>
      </rPr>
      <t>だったかご記入下さい。</t>
    </r>
    <phoneticPr fontId="3"/>
  </si>
  <si>
    <r>
      <t>・</t>
    </r>
    <r>
      <rPr>
        <b/>
        <sz val="10"/>
        <color rgb="FF000000"/>
        <rFont val="ＭＳ 明朝"/>
        <family val="1"/>
        <charset val="128"/>
      </rPr>
      <t>「４．工事期間内に竣工したか」「５．工事期間中に何かトラブル」「６．供用開始後に何かトラブル」「７．施工成果」</t>
    </r>
    <phoneticPr fontId="3"/>
  </si>
  <si>
    <t>カナ</t>
  </si>
  <si>
    <t>〒</t>
  </si>
  <si>
    <t>メール</t>
  </si>
  <si>
    <t>担当団体</t>
    <phoneticPr fontId="3"/>
  </si>
  <si>
    <t>担当者</t>
    <phoneticPr fontId="3"/>
  </si>
  <si>
    <t>役職</t>
    <phoneticPr fontId="3"/>
  </si>
  <si>
    <t>住所</t>
    <phoneticPr fontId="3"/>
  </si>
  <si>
    <t>電話</t>
    <phoneticPr fontId="3"/>
  </si>
  <si>
    <t>携帯</t>
    <phoneticPr fontId="3"/>
  </si>
  <si>
    <t>カナ</t>
    <phoneticPr fontId="3"/>
  </si>
  <si>
    <t>メール</t>
    <phoneticPr fontId="3"/>
  </si>
  <si>
    <t>企業体名</t>
    <phoneticPr fontId="3"/>
  </si>
  <si>
    <t>令和8年度　第42回都市公園等コンクール　『③材料・工法・施設部門』</t>
    <rPh sb="0" eb="2">
      <t>レイワ</t>
    </rPh>
    <rPh sb="3" eb="5">
      <t>ネンド</t>
    </rPh>
    <rPh sb="6" eb="7">
      <t>ダイ</t>
    </rPh>
    <rPh sb="9" eb="10">
      <t>カイ</t>
    </rPh>
    <rPh sb="10" eb="12">
      <t>トシ</t>
    </rPh>
    <rPh sb="12" eb="14">
      <t>コウエン</t>
    </rPh>
    <rPh sb="14" eb="15">
      <t>トウ</t>
    </rPh>
    <phoneticPr fontId="3"/>
  </si>
  <si>
    <t>造園材料&lt;　開発　・　育成　&gt;　／　工法の開発　／　公園施設&lt;　開発　・　設計　・　製作&gt;</t>
    <phoneticPr fontId="3"/>
  </si>
  <si>
    <t>工法</t>
    <rPh sb="0" eb="2">
      <t>コウホウ</t>
    </rPh>
    <phoneticPr fontId="3"/>
  </si>
  <si>
    <t>公園施設</t>
    <rPh sb="0" eb="4">
      <t>コウエンシセツ</t>
    </rPh>
    <phoneticPr fontId="3"/>
  </si>
  <si>
    <t>公園施設の開発　</t>
    <rPh sb="0" eb="4">
      <t>コウエンシセツ</t>
    </rPh>
    <rPh sb="5" eb="7">
      <t>カイハツ</t>
    </rPh>
    <phoneticPr fontId="3"/>
  </si>
  <si>
    <t>公園施設の設計</t>
    <rPh sb="0" eb="4">
      <t>コウエンシセツ</t>
    </rPh>
    <rPh sb="5" eb="7">
      <t>セッケイ</t>
    </rPh>
    <phoneticPr fontId="3"/>
  </si>
  <si>
    <t>公園施設の製作</t>
    <rPh sb="0" eb="4">
      <t>コウエンシセツ</t>
    </rPh>
    <rPh sb="5" eb="7">
      <t>セイサク</t>
    </rPh>
    <phoneticPr fontId="3"/>
  </si>
  <si>
    <t>公園施設の設計・制作</t>
    <rPh sb="0" eb="2">
      <t>コウエン</t>
    </rPh>
    <rPh sb="2" eb="4">
      <t>シセツ</t>
    </rPh>
    <rPh sb="5" eb="7">
      <t>セッケイ</t>
    </rPh>
    <rPh sb="8" eb="10">
      <t>セイサク</t>
    </rPh>
    <phoneticPr fontId="3"/>
  </si>
  <si>
    <t>公園施設の開発・制作　</t>
    <rPh sb="0" eb="4">
      <t>コウエンシセツ</t>
    </rPh>
    <rPh sb="5" eb="7">
      <t>カイハツ</t>
    </rPh>
    <rPh sb="8" eb="10">
      <t>セイサク</t>
    </rPh>
    <phoneticPr fontId="3"/>
  </si>
  <si>
    <t>工法の開発</t>
    <rPh sb="0" eb="2">
      <t>コウホウ</t>
    </rPh>
    <rPh sb="3" eb="5">
      <t>カイハツ</t>
    </rPh>
    <phoneticPr fontId="3"/>
  </si>
  <si>
    <t>造園材料</t>
    <rPh sb="0" eb="2">
      <t>ゾウエン</t>
    </rPh>
    <rPh sb="2" eb="4">
      <t>ザイリョウ</t>
    </rPh>
    <phoneticPr fontId="3"/>
  </si>
  <si>
    <t>の開発</t>
    <rPh sb="1" eb="3">
      <t>カイハツ</t>
    </rPh>
    <phoneticPr fontId="3"/>
  </si>
  <si>
    <t>の製作</t>
  </si>
  <si>
    <t>の設計</t>
    <rPh sb="1" eb="3">
      <t>セッケイ</t>
    </rPh>
    <phoneticPr fontId="3"/>
  </si>
  <si>
    <t>の開発</t>
    <phoneticPr fontId="3"/>
  </si>
  <si>
    <t>の育成</t>
    <phoneticPr fontId="3"/>
  </si>
  <si>
    <t>①</t>
    <phoneticPr fontId="3"/>
  </si>
  <si>
    <t>の開発・製作</t>
    <rPh sb="4" eb="6">
      <t>セイサク</t>
    </rPh>
    <phoneticPr fontId="3"/>
  </si>
  <si>
    <t>の設計・製作</t>
    <rPh sb="4" eb="6">
      <t>セイサク</t>
    </rPh>
    <phoneticPr fontId="3"/>
  </si>
  <si>
    <t>造園材料 / 工法 / 公園施設 から選択</t>
    <rPh sb="0" eb="2">
      <t>ゾウエン</t>
    </rPh>
    <rPh sb="2" eb="4">
      <t>ザイリョウ</t>
    </rPh>
    <rPh sb="7" eb="9">
      <t>コウホウ</t>
    </rPh>
    <rPh sb="12" eb="14">
      <t>コウエン</t>
    </rPh>
    <rPh sb="14" eb="16">
      <t>シセツ</t>
    </rPh>
    <rPh sb="19" eb="21">
      <t>センタク</t>
    </rPh>
    <phoneticPr fontId="3"/>
  </si>
  <si>
    <t>・応募団体：は後述する「表紙」の「応募者名」が転載されます。</t>
    <rPh sb="1" eb="3">
      <t>オウボ</t>
    </rPh>
    <rPh sb="3" eb="5">
      <t>ダンタイ</t>
    </rPh>
    <rPh sb="7" eb="9">
      <t>コウジュツ</t>
    </rPh>
    <rPh sb="12" eb="14">
      <t>ヒョウシ</t>
    </rPh>
    <rPh sb="17" eb="20">
      <t>オウボシャ</t>
    </rPh>
    <rPh sb="20" eb="21">
      <t>メイ</t>
    </rPh>
    <rPh sb="23" eb="25">
      <t>テンサイ</t>
    </rPh>
    <phoneticPr fontId="3"/>
  </si>
  <si>
    <t>・作品名称：は後述する「表紙」の「作品名」が転載されます。</t>
    <rPh sb="1" eb="3">
      <t>サクヒン</t>
    </rPh>
    <rPh sb="3" eb="5">
      <t>メイショウ</t>
    </rPh>
    <rPh sb="7" eb="9">
      <t>コウジュツ</t>
    </rPh>
    <rPh sb="12" eb="14">
      <t>ヒョウシ</t>
    </rPh>
    <rPh sb="17" eb="19">
      <t>サクヒン</t>
    </rPh>
    <rPh sb="19" eb="20">
      <t>メイ</t>
    </rPh>
    <rPh sb="22" eb="24">
      <t>テンサイ</t>
    </rPh>
    <phoneticPr fontId="3"/>
  </si>
  <si>
    <t>・作品名、フリガナ欄は 「応募資料１」の「作品名」欄、「フリガナ」欄から転載されます。</t>
    <rPh sb="9" eb="10">
      <t>ラン</t>
    </rPh>
    <rPh sb="13" eb="17">
      <t>オウボシリョウ</t>
    </rPh>
    <rPh sb="25" eb="26">
      <t>ラン</t>
    </rPh>
    <rPh sb="33" eb="34">
      <t>ラン</t>
    </rPh>
    <rPh sb="36" eb="38">
      <t>テンサイ</t>
    </rPh>
    <phoneticPr fontId="3"/>
  </si>
  <si>
    <r>
      <t xml:space="preserve">作品名
</t>
    </r>
    <r>
      <rPr>
        <sz val="8"/>
        <rFont val="ＭＳ 明朝"/>
        <family val="1"/>
        <charset val="128"/>
      </rPr>
      <t>(20字以内)</t>
    </r>
    <rPh sb="0" eb="2">
      <t>サクヒン</t>
    </rPh>
    <rPh sb="2" eb="3">
      <t>メイ</t>
    </rPh>
    <rPh sb="7" eb="8">
      <t>ジ</t>
    </rPh>
    <rPh sb="8" eb="10">
      <t>イナイ</t>
    </rPh>
    <phoneticPr fontId="3"/>
  </si>
  <si>
    <t>・リニューアル前の状況（リニューアルの場合）</t>
    <rPh sb="7" eb="8">
      <t>マエ</t>
    </rPh>
    <rPh sb="9" eb="11">
      <t>ジョウキョウ</t>
    </rPh>
    <rPh sb="19" eb="21">
      <t>バアイ</t>
    </rPh>
    <phoneticPr fontId="3"/>
  </si>
  <si>
    <t>・パンフレット等</t>
    <rPh sb="7" eb="8">
      <t>トウ</t>
    </rPh>
    <phoneticPr fontId="3"/>
  </si>
  <si>
    <t>枚数：</t>
    <rPh sb="0" eb="2">
      <t>マイスウ</t>
    </rPh>
    <phoneticPr fontId="3"/>
  </si>
  <si>
    <t>図面等</t>
    <rPh sb="0" eb="3">
      <t>ズメントウ</t>
    </rPh>
    <phoneticPr fontId="3"/>
  </si>
  <si>
    <t>①特徴、構造、形態等を把握できる図面</t>
    <phoneticPr fontId="3"/>
  </si>
  <si>
    <t>●材料･工法･施設部門</t>
  </si>
  <si>
    <t>・材料、工法、施設の設計等の意図、内容、特徴、性能、構造等を記述したもの。</t>
    <phoneticPr fontId="3"/>
  </si>
  <si>
    <r>
      <t>　様式自由。（</t>
    </r>
    <r>
      <rPr>
        <b/>
        <sz val="10"/>
        <color indexed="8"/>
        <rFont val="ＭＳ 明朝"/>
        <family val="1"/>
        <charset val="128"/>
      </rPr>
      <t>Ａ４版</t>
    </r>
    <r>
      <rPr>
        <b/>
        <u/>
        <sz val="10"/>
        <color indexed="10"/>
        <rFont val="ＭＳ 明朝"/>
        <family val="1"/>
        <charset val="128"/>
      </rPr>
      <t>３枚</t>
    </r>
    <r>
      <rPr>
        <b/>
        <sz val="10"/>
        <color indexed="8"/>
        <rFont val="ＭＳ 明朝"/>
        <family val="1"/>
        <charset val="128"/>
      </rPr>
      <t>まで</t>
    </r>
    <r>
      <rPr>
        <sz val="10"/>
        <color indexed="8"/>
        <rFont val="ＭＳ 明朝"/>
        <family val="1"/>
        <charset val="128"/>
      </rPr>
      <t>（片面））</t>
    </r>
    <phoneticPr fontId="3"/>
  </si>
  <si>
    <t>・都市公園での施工実績がない作品については、必要に応じ、都市公園において施工した場合の活用案をイメージ図等とあわせて概要説明書に記述してください。（イメージ図を別添しても構いません）</t>
    <phoneticPr fontId="3"/>
  </si>
  <si>
    <t>・施工場所の位置を市販の地図や都市計画総括図等に示したもの。</t>
    <phoneticPr fontId="3"/>
  </si>
  <si>
    <r>
      <t>　（設計図書の位置図を利用しても構いません）　（</t>
    </r>
    <r>
      <rPr>
        <b/>
        <sz val="10"/>
        <rFont val="ＭＳ 明朝"/>
        <family val="1"/>
        <charset val="128"/>
      </rPr>
      <t>Ａ４版</t>
    </r>
    <r>
      <rPr>
        <b/>
        <u/>
        <sz val="10"/>
        <color indexed="10"/>
        <rFont val="ＭＳ 明朝"/>
        <family val="1"/>
        <charset val="128"/>
      </rPr>
      <t>１枚</t>
    </r>
    <r>
      <rPr>
        <sz val="10"/>
        <rFont val="ＭＳ 明朝"/>
        <family val="1"/>
        <charset val="128"/>
      </rPr>
      <t>を基本とします）</t>
    </r>
    <phoneticPr fontId="3"/>
  </si>
  <si>
    <t>　（応募対象が複数あり１枚に収まらない場合に限り複数枚の添付を可とします。）</t>
    <rPh sb="28" eb="30">
      <t>テンプ</t>
    </rPh>
    <rPh sb="31" eb="32">
      <t>カ</t>
    </rPh>
    <phoneticPr fontId="3"/>
  </si>
  <si>
    <t>※各図面の裏に　上記①、②、③を明記してください。</t>
    <rPh sb="1" eb="2">
      <t>カク</t>
    </rPh>
    <rPh sb="2" eb="4">
      <t>ズメン</t>
    </rPh>
    <rPh sb="5" eb="6">
      <t>ウラ</t>
    </rPh>
    <rPh sb="8" eb="10">
      <t>ジョウキ</t>
    </rPh>
    <rPh sb="16" eb="18">
      <t>メイキ</t>
    </rPh>
    <phoneticPr fontId="3"/>
  </si>
  <si>
    <t>・作品の主要部分や、利用状況などがわかる写真</t>
    <rPh sb="10" eb="14">
      <t>リヨウジョウキョウ</t>
    </rPh>
    <rPh sb="20" eb="22">
      <t>シャシン</t>
    </rPh>
    <phoneticPr fontId="3"/>
  </si>
  <si>
    <t>　（写真の大きさ、レイアウト枚数は自由。デジカメ写真、カラーコピー、印刷物からの切り抜きを利用しても構い
　　ません）</t>
    <phoneticPr fontId="3"/>
  </si>
  <si>
    <t>②施工（設置）位置図</t>
    <phoneticPr fontId="3"/>
  </si>
  <si>
    <t>③参考図面</t>
    <phoneticPr fontId="3"/>
  </si>
  <si>
    <t>*</t>
  </si>
  <si>
    <t>①設計部門：必須:①応募用紙１、①応募用紙２（応募用紙２－１ or 応募用紙２－２ or 応募用紙２－３）、</t>
    <rPh sb="6" eb="8">
      <t>ヒッス</t>
    </rPh>
    <rPh sb="17" eb="21">
      <t>オウボヨウシ</t>
    </rPh>
    <phoneticPr fontId="3"/>
  </si>
  <si>
    <t>　　　　　　     ①応募用紙３（応募用紙３(1) 及び 応募用紙３(2)）</t>
    <rPh sb="18" eb="22">
      <t>オウボヨウシ</t>
    </rPh>
    <rPh sb="27" eb="28">
      <t>オヨ</t>
    </rPh>
    <rPh sb="30" eb="34">
      <t>オウボヨウシ</t>
    </rPh>
    <phoneticPr fontId="3"/>
  </si>
  <si>
    <t>　　　　　　任意:①応募用紙４</t>
    <rPh sb="6" eb="8">
      <t>ニンイ</t>
    </rPh>
    <phoneticPr fontId="3"/>
  </si>
  <si>
    <t>③材料･工法･施設部門：必須:③応募用紙１、③応募用紙２（応募用紙２－１ or 応募用紙２－２ or 応募用紙２－３）、</t>
    <phoneticPr fontId="3"/>
  </si>
  <si>
    <t>　　　　　　     　　　　　③応募用紙３（応募用紙３(1) 及び 応募用紙３(2)）</t>
    <phoneticPr fontId="3"/>
  </si>
  <si>
    <t>　　　　　　　　　　　任意:③応募用紙４</t>
    <phoneticPr fontId="3"/>
  </si>
  <si>
    <r>
      <rPr>
        <sz val="8"/>
        <rFont val="ＭＳ 明朝"/>
        <family val="1"/>
        <charset val="128"/>
      </rPr>
      <t>実 施 期 間</t>
    </r>
    <r>
      <rPr>
        <sz val="10"/>
        <rFont val="ＭＳ 明朝"/>
        <family val="1"/>
        <charset val="128"/>
      </rPr>
      <t xml:space="preserve">
</t>
    </r>
    <r>
      <rPr>
        <sz val="8"/>
        <rFont val="ＭＳ 明朝"/>
        <family val="1"/>
        <charset val="128"/>
      </rPr>
      <t>（西暦）</t>
    </r>
    <rPh sb="0" eb="1">
      <t>ジツ</t>
    </rPh>
    <rPh sb="2" eb="3">
      <t>セ</t>
    </rPh>
    <rPh sb="4" eb="5">
      <t>キ</t>
    </rPh>
    <rPh sb="6" eb="7">
      <t>カン</t>
    </rPh>
    <phoneticPr fontId="3"/>
  </si>
  <si>
    <t>内訳（開発費：約     万円､育成費･設計費:約     万円､製作費:約     万円､その他:約     万円)</t>
    <rPh sb="0" eb="2">
      <t>ウチワケ</t>
    </rPh>
    <rPh sb="3" eb="6">
      <t>カイハツヒ</t>
    </rPh>
    <rPh sb="7" eb="8">
      <t>ヤク</t>
    </rPh>
    <rPh sb="13" eb="15">
      <t>マンエン</t>
    </rPh>
    <rPh sb="16" eb="19">
      <t>イクセイヒ</t>
    </rPh>
    <rPh sb="20" eb="23">
      <t>セッケイヒ</t>
    </rPh>
    <rPh sb="24" eb="25">
      <t>ヤク</t>
    </rPh>
    <rPh sb="30" eb="32">
      <t>マンエン</t>
    </rPh>
    <rPh sb="33" eb="36">
      <t>セイサクヒ</t>
    </rPh>
    <rPh sb="37" eb="38">
      <t>ヤク</t>
    </rPh>
    <rPh sb="43" eb="45">
      <t>マンエン</t>
    </rPh>
    <rPh sb="48" eb="49">
      <t>タ</t>
    </rPh>
    <rPh sb="50" eb="51">
      <t>ヤク</t>
    </rPh>
    <rPh sb="56" eb="57">
      <t>マン</t>
    </rPh>
    <rPh sb="57" eb="58">
      <t>エン</t>
    </rPh>
    <phoneticPr fontId="3"/>
  </si>
  <si>
    <t>③</t>
    <phoneticPr fontId="3"/>
  </si>
  <si>
    <t>④確認票
作品の内容</t>
    <rPh sb="1" eb="4">
      <t>カクニンヒョウ</t>
    </rPh>
    <rPh sb="5" eb="7">
      <t>サクヒン</t>
    </rPh>
    <rPh sb="8" eb="10">
      <t>ナイヨウ</t>
    </rPh>
    <phoneticPr fontId="3"/>
  </si>
  <si>
    <t>①開発:    年  月～    年  月</t>
    <rPh sb="1" eb="3">
      <t>カイハツ</t>
    </rPh>
    <rPh sb="20" eb="21">
      <t>ツキ</t>
    </rPh>
    <phoneticPr fontId="3"/>
  </si>
  <si>
    <t>②育成･設計:    年  月～    年  月</t>
    <rPh sb="1" eb="3">
      <t>イクセイ</t>
    </rPh>
    <rPh sb="4" eb="6">
      <t>セッケイ</t>
    </rPh>
    <phoneticPr fontId="3"/>
  </si>
  <si>
    <t>③製作:    年  月～    年  月</t>
    <rPh sb="1" eb="3">
      <t>セイサク</t>
    </rPh>
    <phoneticPr fontId="3"/>
  </si>
  <si>
    <t>　　実施期間：</t>
    <rPh sb="2" eb="4">
      <t>ジッシ</t>
    </rPh>
    <phoneticPr fontId="4"/>
  </si>
  <si>
    <t>句読点含む50字以内</t>
    <rPh sb="3" eb="4">
      <t>フク</t>
    </rPh>
    <rPh sb="7" eb="8">
      <t>ジ</t>
    </rPh>
    <rPh sb="8" eb="10">
      <t>イナイ</t>
    </rPh>
    <phoneticPr fontId="3"/>
  </si>
  <si>
    <t>確認票内容補足：</t>
    <rPh sb="3" eb="5">
      <t>ナイヨウ</t>
    </rPh>
    <rPh sb="5" eb="7">
      <t>ホソク</t>
    </rPh>
    <phoneticPr fontId="3"/>
  </si>
  <si>
    <t>句読点含む40字以内（任意）</t>
    <rPh sb="3" eb="4">
      <t>フク</t>
    </rPh>
    <rPh sb="7" eb="8">
      <t>ジ</t>
    </rPh>
    <rPh sb="8" eb="10">
      <t>イナイ</t>
    </rPh>
    <rPh sb="11" eb="13">
      <t>ニンイ</t>
    </rPh>
    <phoneticPr fontId="3"/>
  </si>
  <si>
    <t>選択：</t>
    <rPh sb="0" eb="2">
      <t>センタク</t>
    </rPh>
    <phoneticPr fontId="3"/>
  </si>
  <si>
    <t>の設置工事</t>
    <rPh sb="1" eb="5">
      <t>セッチコウジ</t>
    </rPh>
    <phoneticPr fontId="3"/>
  </si>
  <si>
    <t>を用いた工事</t>
    <rPh sb="1" eb="2">
      <t>モチ</t>
    </rPh>
    <rPh sb="4" eb="6">
      <t>コウジ</t>
    </rPh>
    <phoneticPr fontId="3"/>
  </si>
  <si>
    <t>を用いた施設整備</t>
    <rPh sb="1" eb="2">
      <t>モチ</t>
    </rPh>
    <rPh sb="4" eb="8">
      <t>シセツセイビ</t>
    </rPh>
    <phoneticPr fontId="3"/>
  </si>
  <si>
    <t>④確認票作品内容の選択</t>
    <rPh sb="9" eb="11">
      <t>センタク</t>
    </rPh>
    <phoneticPr fontId="3"/>
  </si>
  <si>
    <t>※応募用紙3（確認票）での記載内容</t>
    <rPh sb="1" eb="3">
      <t>オウボ</t>
    </rPh>
    <rPh sb="3" eb="5">
      <t>ヨウシ</t>
    </rPh>
    <rPh sb="7" eb="10">
      <t>カクニンヒョウ</t>
    </rPh>
    <rPh sb="13" eb="15">
      <t>キサイ</t>
    </rPh>
    <rPh sb="15" eb="17">
      <t>ナイヨウ</t>
    </rPh>
    <phoneticPr fontId="3"/>
  </si>
  <si>
    <t>記入：</t>
    <rPh sb="0" eb="2">
      <t>キニュウ</t>
    </rPh>
    <phoneticPr fontId="3"/>
  </si>
  <si>
    <t>　「選択：」欄のリストに適当なものがない場合「記入：」欄に記入ください。</t>
    <rPh sb="2" eb="4">
      <t>センタク</t>
    </rPh>
    <rPh sb="6" eb="7">
      <t>ラン</t>
    </rPh>
    <rPh sb="12" eb="14">
      <t>テキトウ</t>
    </rPh>
    <rPh sb="20" eb="22">
      <t>バアイ</t>
    </rPh>
    <rPh sb="23" eb="25">
      <t>キニュウ</t>
    </rPh>
    <rPh sb="27" eb="28">
      <t>ラン</t>
    </rPh>
    <rPh sb="29" eb="31">
      <t>キニュウ</t>
    </rPh>
    <phoneticPr fontId="3"/>
  </si>
  <si>
    <r>
      <t>・応募用紙は初めに</t>
    </r>
    <r>
      <rPr>
        <b/>
        <u/>
        <sz val="10"/>
        <color rgb="FFFF0000"/>
        <rFont val="ＭＳ 明朝"/>
        <family val="1"/>
        <charset val="128"/>
      </rPr>
      <t>「応募形態」シート</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9" eb="21">
      <t>ニュウリョク</t>
    </rPh>
    <rPh sb="21" eb="22">
      <t>ゴ</t>
    </rPh>
    <rPh sb="23" eb="27">
      <t>オウボヨウシ</t>
    </rPh>
    <rPh sb="31" eb="35">
      <t>オウボヨウシ</t>
    </rPh>
    <rPh sb="38" eb="39">
      <t>ジュン</t>
    </rPh>
    <rPh sb="40" eb="42">
      <t>ニュウリョク</t>
    </rPh>
    <rPh sb="43" eb="45">
      <t>サイゴ</t>
    </rPh>
    <rPh sb="47" eb="49">
      <t>ヒョウシ</t>
    </rPh>
    <rPh sb="51" eb="53">
      <t>ニュウリョク</t>
    </rPh>
    <phoneticPr fontId="3"/>
  </si>
  <si>
    <t>　（ファイル綴じやステープラー止めはしないでください。）</t>
    <rPh sb="15" eb="16">
      <t>ト</t>
    </rPh>
    <phoneticPr fontId="3"/>
  </si>
  <si>
    <t>・「公園等設置者または管理者」は公共施設である公園等の場合は、その施設の設置者又は管理者である公共団体名等を記入して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キニュウ</t>
    </rPh>
    <phoneticPr fontId="3"/>
  </si>
  <si>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3" eb="85">
      <t>ニュウショウ</t>
    </rPh>
    <rPh sb="90" eb="92">
      <t>バアイ</t>
    </rPh>
    <phoneticPr fontId="3"/>
  </si>
  <si>
    <t>　・「*応募担当（連名者1）」の「企業・団体名」、「代表者名」、「応募資料作成者（担当者）」、「連絡先」等を記入してくだ
　　さい。</t>
    <rPh sb="4" eb="8">
      <t>オウボタントウ</t>
    </rPh>
    <rPh sb="9" eb="12">
      <t>レンメイシャ</t>
    </rPh>
    <rPh sb="17" eb="19">
      <t>キギョウ</t>
    </rPh>
    <rPh sb="33" eb="37">
      <t>オウボシリョウ</t>
    </rPh>
    <rPh sb="37" eb="40">
      <t>サクセイシャ</t>
    </rPh>
    <rPh sb="41" eb="44">
      <t>タントウシャ</t>
    </rPh>
    <rPh sb="54" eb="56">
      <t>キニュウ</t>
    </rPh>
    <phoneticPr fontId="3"/>
  </si>
  <si>
    <t>　・「*応募者」欄に応募者である「共同企業体名」「代表者名」を記入するとともに、代表企業選択欄で代表企業である構成団体を
　　選択してください。</t>
    <rPh sb="6" eb="7">
      <t>シャ</t>
    </rPh>
    <rPh sb="10" eb="13">
      <t>オウボシャ</t>
    </rPh>
    <rPh sb="17" eb="22">
      <t>キョウドウキギョウタイ</t>
    </rPh>
    <rPh sb="22" eb="23">
      <t>メイ</t>
    </rPh>
    <rPh sb="31" eb="33">
      <t>キニュウ</t>
    </rPh>
    <rPh sb="44" eb="46">
      <t>センタク</t>
    </rPh>
    <rPh sb="46" eb="47">
      <t>ラン</t>
    </rPh>
    <rPh sb="55" eb="57">
      <t>コウセイ</t>
    </rPh>
    <rPh sb="57" eb="59">
      <t>ダンタイ</t>
    </rPh>
    <rPh sb="63" eb="65">
      <t>センタク</t>
    </rPh>
    <phoneticPr fontId="3"/>
  </si>
  <si>
    <t>　・「連名者2～4」の欄にその他連名者の「企業・団体名」、「代表者名、「担当者名」、「連絡先」等を記入してください。</t>
    <rPh sb="16" eb="19">
      <t>レンメイシャ</t>
    </rPh>
    <rPh sb="24" eb="26">
      <t>ダンタイ</t>
    </rPh>
    <rPh sb="49" eb="51">
      <t>キニュウ</t>
    </rPh>
    <phoneticPr fontId="3"/>
  </si>
  <si>
    <t>　・「構成団体2～3」の欄に、その他構成団体の「企業・団体名」、「代表者名」、「担当者名」、「連絡先」等を記入してください。</t>
    <rPh sb="3" eb="5">
      <t>コウセイ</t>
    </rPh>
    <rPh sb="5" eb="7">
      <t>ダンタイ</t>
    </rPh>
    <rPh sb="18" eb="22">
      <t>コウセイダンタイ</t>
    </rPh>
    <rPh sb="54" eb="55">
      <t>ニュウ</t>
    </rPh>
    <phoneticPr fontId="3"/>
  </si>
  <si>
    <t>　・フリガナは全角で正確に入力してください。</t>
    <rPh sb="7" eb="9">
      <t>ゼンカク</t>
    </rPh>
    <rPh sb="10" eb="12">
      <t>セイカク</t>
    </rPh>
    <rPh sb="13" eb="15">
      <t>ニュウリョク</t>
    </rPh>
    <phoneticPr fontId="3"/>
  </si>
  <si>
    <t>　・応募に係る連絡先は、平日昼間に連絡のとれる連絡先をご記入ください。</t>
    <rPh sb="28" eb="30">
      <t>キニュウ</t>
    </rPh>
    <phoneticPr fontId="3"/>
  </si>
  <si>
    <r>
      <rPr>
        <b/>
        <sz val="10"/>
        <rFont val="ＭＳ 明朝"/>
        <family val="1"/>
        <charset val="128"/>
      </rPr>
      <t>・所属団体確認（応募用紙２－４</t>
    </r>
    <r>
      <rPr>
        <sz val="10"/>
        <rFont val="ＭＳ 明朝"/>
        <family val="1"/>
        <charset val="128"/>
      </rPr>
      <t>）；応募団体（連盟者、構成団体含む）が所属している団体に「〇」をつけてください。</t>
    </r>
    <rPh sb="1" eb="5">
      <t>ショゾクダンタイ</t>
    </rPh>
    <rPh sb="5" eb="7">
      <t>カクニン</t>
    </rPh>
    <rPh sb="17" eb="21">
      <t>オウボダンタイ</t>
    </rPh>
    <rPh sb="22" eb="24">
      <t>レンメイ</t>
    </rPh>
    <rPh sb="24" eb="25">
      <t>シャ</t>
    </rPh>
    <rPh sb="26" eb="28">
      <t>コウセイ</t>
    </rPh>
    <rPh sb="28" eb="30">
      <t>ダンタイ</t>
    </rPh>
    <rPh sb="30" eb="31">
      <t>フク</t>
    </rPh>
    <rPh sb="34" eb="36">
      <t>ショゾク</t>
    </rPh>
    <rPh sb="40" eb="42">
      <t>ダンタイ</t>
    </rPh>
    <phoneticPr fontId="3"/>
  </si>
  <si>
    <r>
      <t>・</t>
    </r>
    <r>
      <rPr>
        <b/>
        <sz val="10"/>
        <color rgb="FF000000"/>
        <rFont val="ＭＳ 明朝"/>
        <family val="1"/>
        <charset val="128"/>
      </rPr>
      <t>「１.応募対象」「２.設計期間及び作品の供用開始年月」「３.工事費」</t>
    </r>
    <r>
      <rPr>
        <sz val="10"/>
        <color rgb="FF000000"/>
        <rFont val="ＭＳ 明朝"/>
        <family val="1"/>
        <charset val="128"/>
      </rPr>
      <t>は「応募用紙１」で記入・選択した内容が転載されます。</t>
    </r>
    <rPh sb="31" eb="33">
      <t>コウジ</t>
    </rPh>
    <rPh sb="37" eb="41">
      <t>オウボヨウシ</t>
    </rPh>
    <rPh sb="44" eb="46">
      <t>キニュウ</t>
    </rPh>
    <rPh sb="47" eb="49">
      <t>センタク</t>
    </rPh>
    <rPh sb="51" eb="53">
      <t>ナイヨウ</t>
    </rPh>
    <rPh sb="54" eb="56">
      <t>テンサイ</t>
    </rPh>
    <phoneticPr fontId="3"/>
  </si>
  <si>
    <t>・「作品の内容」は該当するもの①（造園材料・工法・公園施設）、③（①で選択したt項目ごとの選択肢）を選択してください。</t>
    <rPh sb="2" eb="4">
      <t>サクヒン</t>
    </rPh>
    <rPh sb="5" eb="7">
      <t>ナイヨウ</t>
    </rPh>
    <rPh sb="9" eb="11">
      <t>ガイトウ</t>
    </rPh>
    <rPh sb="17" eb="19">
      <t>ゾウエン</t>
    </rPh>
    <rPh sb="19" eb="21">
      <t>ザイリョウ</t>
    </rPh>
    <rPh sb="22" eb="24">
      <t>コウホウ</t>
    </rPh>
    <rPh sb="25" eb="27">
      <t>コウエン</t>
    </rPh>
    <rPh sb="27" eb="29">
      <t>シセツ</t>
    </rPh>
    <rPh sb="35" eb="37">
      <t>センタク</t>
    </rPh>
    <rPh sb="40" eb="42">
      <t>コウモク</t>
    </rPh>
    <rPh sb="45" eb="48">
      <t>センタクシ</t>
    </rPh>
    <rPh sb="50" eb="52">
      <t>センタク</t>
    </rPh>
    <phoneticPr fontId="3"/>
  </si>
  <si>
    <t>・「②名称記入」欄に材料or工法or施設の名称を記載してください。「②名称記入」欄は①を選択すると、選択した内容に切り替わります。</t>
    <rPh sb="44" eb="46">
      <t>センタク</t>
    </rPh>
    <rPh sb="50" eb="52">
      <t>センタク</t>
    </rPh>
    <rPh sb="54" eb="56">
      <t>ナイヨウ</t>
    </rPh>
    <rPh sb="57" eb="58">
      <t>キ</t>
    </rPh>
    <rPh sb="59" eb="60">
      <t>カ</t>
    </rPh>
    <phoneticPr fontId="3"/>
  </si>
  <si>
    <r>
      <t>①：造園材料 / 工法 / 公園施設　を</t>
    </r>
    <r>
      <rPr>
        <sz val="8"/>
        <color rgb="FFFF0000"/>
        <rFont val="ＭＳ Ｐゴシック"/>
        <family val="3"/>
        <charset val="128"/>
      </rPr>
      <t>選択</t>
    </r>
    <r>
      <rPr>
        <sz val="8"/>
        <rFont val="ＭＳ Ｐゴシック"/>
        <family val="3"/>
        <charset val="128"/>
      </rPr>
      <t>してください。
②名称記入欄に材料or工法or施設の名称を</t>
    </r>
    <r>
      <rPr>
        <sz val="8"/>
        <color rgb="FFFF0000"/>
        <rFont val="ＭＳ Ｐゴシック"/>
        <family val="3"/>
        <charset val="128"/>
      </rPr>
      <t>記載</t>
    </r>
    <r>
      <rPr>
        <sz val="8"/>
        <rFont val="ＭＳ Ｐゴシック"/>
        <family val="3"/>
        <charset val="128"/>
      </rPr>
      <t>してください。</t>
    </r>
    <rPh sb="31" eb="33">
      <t>メイショウ</t>
    </rPh>
    <rPh sb="33" eb="35">
      <t>キニュウ</t>
    </rPh>
    <rPh sb="35" eb="36">
      <t>ラン</t>
    </rPh>
    <rPh sb="37" eb="39">
      <t>ザイリョウ</t>
    </rPh>
    <rPh sb="41" eb="43">
      <t>コウホウ</t>
    </rPh>
    <rPh sb="45" eb="47">
      <t>シセツ</t>
    </rPh>
    <rPh sb="48" eb="50">
      <t>メイショウ</t>
    </rPh>
    <rPh sb="51" eb="53">
      <t>キサイ</t>
    </rPh>
    <phoneticPr fontId="3"/>
  </si>
  <si>
    <r>
      <t>③：①で選択した項目毎の選択肢を</t>
    </r>
    <r>
      <rPr>
        <sz val="8"/>
        <color rgb="FFFF0000"/>
        <rFont val="ＭＳ Ｐゴシック"/>
        <family val="3"/>
        <charset val="128"/>
      </rPr>
      <t>選択</t>
    </r>
    <r>
      <rPr>
        <sz val="8"/>
        <rFont val="ＭＳ Ｐゴシック"/>
        <family val="3"/>
        <charset val="128"/>
      </rPr>
      <t>／①の回答をし直した場合は、必ず②の回答を確認し、必要があれば</t>
    </r>
    <r>
      <rPr>
        <sz val="8"/>
        <color rgb="FFFF0000"/>
        <rFont val="ＭＳ Ｐゴシック"/>
        <family val="3"/>
        <charset val="128"/>
      </rPr>
      <t>回答し直し</t>
    </r>
    <r>
      <rPr>
        <sz val="8"/>
        <rFont val="ＭＳ Ｐゴシック"/>
        <family val="3"/>
        <charset val="128"/>
      </rPr>
      <t>てください。
④：「応募資料3（確認票）」の設置者、管理者にご確認いただく実施内容を</t>
    </r>
    <r>
      <rPr>
        <sz val="8"/>
        <color rgb="FFFF0000"/>
        <rFont val="ＭＳ Ｐゴシック"/>
        <family val="3"/>
        <charset val="128"/>
      </rPr>
      <t>選択</t>
    </r>
    <r>
      <rPr>
        <sz val="8"/>
        <rFont val="ＭＳ Ｐゴシック"/>
        <family val="3"/>
        <charset val="128"/>
      </rPr>
      <t>又は</t>
    </r>
    <r>
      <rPr>
        <sz val="8"/>
        <color rgb="FFFF0000"/>
        <rFont val="ＭＳ Ｐゴシック"/>
        <family val="3"/>
        <charset val="128"/>
      </rPr>
      <t>記入</t>
    </r>
    <r>
      <rPr>
        <sz val="8"/>
        <rFont val="ＭＳ Ｐゴシック"/>
        <family val="3"/>
        <charset val="128"/>
      </rPr>
      <t>してください。「③」と同じ場合は「選択：」欄で同じも物を</t>
    </r>
    <r>
      <rPr>
        <sz val="8"/>
        <color rgb="FFFF0000"/>
        <rFont val="ＭＳ Ｐゴシック"/>
        <family val="3"/>
        <charset val="128"/>
      </rPr>
      <t>選択</t>
    </r>
    <r>
      <rPr>
        <sz val="8"/>
        <rFont val="ＭＳ Ｐゴシック"/>
        <family val="3"/>
        <charset val="128"/>
      </rPr>
      <t>しください。</t>
    </r>
    <rPh sb="64" eb="68">
      <t>オウボシリョウ</t>
    </rPh>
    <rPh sb="70" eb="73">
      <t>カクニンヒョウ</t>
    </rPh>
    <rPh sb="96" eb="98">
      <t>センタク</t>
    </rPh>
    <rPh sb="98" eb="99">
      <t>マタ</t>
    </rPh>
    <rPh sb="113" eb="114">
      <t>オナ</t>
    </rPh>
    <rPh sb="115" eb="117">
      <t>バアイ</t>
    </rPh>
    <rPh sb="119" eb="121">
      <t>センタク</t>
    </rPh>
    <rPh sb="123" eb="124">
      <t>ラン</t>
    </rPh>
    <rPh sb="125" eb="126">
      <t>オナ</t>
    </rPh>
    <rPh sb="128" eb="129">
      <t>モノ</t>
    </rPh>
    <rPh sb="130" eb="132">
      <t>センタク</t>
    </rPh>
    <phoneticPr fontId="3"/>
  </si>
  <si>
    <t>・「④確認票作品の内容」は「応募資料3（確認票）」の設置者、管理者にご確認いただく実施内容を選択又は記入してください。</t>
    <phoneticPr fontId="3"/>
  </si>
  <si>
    <t>　「③」と同じ場合は「選択：」欄で同じも内容を選択しください。</t>
    <rPh sb="20" eb="22">
      <t>ナイヨウ</t>
    </rPh>
    <phoneticPr fontId="3"/>
  </si>
  <si>
    <t>・一部区域を対象とした作品および「材料･工法･施設部門」の作品は、公園等全体平面図上に応募対象区域（実施または施工場所の位置・区域）を明示してください。なお、一枚の図面上に位置を明示することが困難な場合には複数枚にわたっても結構です。（パンフレット等を活用しても構いません）</t>
    <rPh sb="60" eb="62">
      <t>イチ</t>
    </rPh>
    <rPh sb="63" eb="65">
      <t>クイキ</t>
    </rPh>
    <phoneticPr fontId="3"/>
  </si>
  <si>
    <r>
      <t>・</t>
    </r>
    <r>
      <rPr>
        <u/>
        <sz val="10"/>
        <rFont val="ＭＳ ゴシック"/>
        <family val="3"/>
        <charset val="128"/>
      </rPr>
      <t>公表に際し､著作権、肖像権上、問題の無いものに限ります。使用許可等が必要な写真は事前に確認の上、提出してください。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</si>
  <si>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t>　（施工（設置）位置図はパンフレット等を利用して、位置・区域を示したものでも構いません。</t>
    <rPh sb="8" eb="11">
      <t>イチズ</t>
    </rPh>
    <rPh sb="28" eb="30">
      <t>クイキ</t>
    </rPh>
    <phoneticPr fontId="3"/>
  </si>
  <si>
    <t>点数：</t>
    <rPh sb="0" eb="2">
      <t>テンスウ</t>
    </rPh>
    <phoneticPr fontId="3"/>
  </si>
  <si>
    <t>　（※応募内容が「開発」等の場合、応募内容と設置者・管理者の確認内容が異なる場合を想定）</t>
    <rPh sb="3" eb="7">
      <t>オウボナイヨウ</t>
    </rPh>
    <rPh sb="9" eb="11">
      <t>カイハツ</t>
    </rPh>
    <rPh sb="12" eb="13">
      <t>トウ</t>
    </rPh>
    <rPh sb="14" eb="16">
      <t>バアイ</t>
    </rPh>
    <rPh sb="17" eb="21">
      <t>オウボナイヨウ</t>
    </rPh>
    <rPh sb="22" eb="25">
      <t>セッチシャ</t>
    </rPh>
    <rPh sb="26" eb="29">
      <t>カンリシャ</t>
    </rPh>
    <rPh sb="30" eb="32">
      <t>カクニン</t>
    </rPh>
    <rPh sb="32" eb="34">
      <t>ナイヨウ</t>
    </rPh>
    <rPh sb="35" eb="36">
      <t>コト</t>
    </rPh>
    <rPh sb="38" eb="40">
      <t>バアイ</t>
    </rPh>
    <rPh sb="41" eb="43">
      <t>ソウテイ</t>
    </rPh>
    <phoneticPr fontId="3"/>
  </si>
  <si>
    <t>の開発・製作</t>
  </si>
  <si>
    <t>複合遊具</t>
    <rPh sb="0" eb="2">
      <t>フクゴウ</t>
    </rPh>
    <rPh sb="2" eb="4">
      <t>ユウグ</t>
    </rPh>
    <phoneticPr fontId="3"/>
  </si>
  <si>
    <t>　設置者、管理者にご確認いただく実施内容に関して詳細内容等、補足があれば記入してください。（任意）</t>
    <rPh sb="21" eb="22">
      <t>カン</t>
    </rPh>
    <rPh sb="24" eb="28">
      <t>ショウサイナイヨウ</t>
    </rPh>
    <rPh sb="28" eb="29">
      <t>トウ</t>
    </rPh>
    <rPh sb="30" eb="32">
      <t>ホソク</t>
    </rPh>
    <rPh sb="36" eb="38">
      <t>キニュウ</t>
    </rPh>
    <rPh sb="46" eb="48">
      <t>ニンイ</t>
    </rPh>
    <phoneticPr fontId="3"/>
  </si>
  <si>
    <r>
      <rPr>
        <b/>
        <sz val="11"/>
        <rFont val="ＭＳ 明朝"/>
        <family val="1"/>
        <charset val="128"/>
      </rPr>
      <t>２．作品の施工期間及び供用開始年月</t>
    </r>
    <r>
      <rPr>
        <sz val="11"/>
        <rFont val="ＭＳ 明朝"/>
        <family val="1"/>
        <charset val="128"/>
      </rPr>
      <t>に間違いがないかご確認ください。</t>
    </r>
    <rPh sb="5" eb="7">
      <t>セコウ</t>
    </rPh>
    <rPh sb="7" eb="9">
      <t>キカン</t>
    </rPh>
    <rPh sb="9" eb="10">
      <t>オヨ</t>
    </rPh>
    <phoneticPr fontId="3"/>
  </si>
  <si>
    <r>
      <rPr>
        <b/>
        <sz val="11"/>
        <rFont val="ＭＳ 明朝"/>
        <family val="1"/>
        <charset val="128"/>
      </rPr>
      <t>３．工事費</t>
    </r>
    <r>
      <rPr>
        <sz val="11"/>
        <rFont val="ＭＳ 明朝"/>
        <family val="1"/>
        <charset val="128"/>
      </rPr>
      <t>に間違いがないかご確認下さい。</t>
    </r>
    <rPh sb="2" eb="4">
      <t>コウジ</t>
    </rPh>
    <phoneticPr fontId="3"/>
  </si>
  <si>
    <r>
      <rPr>
        <b/>
        <sz val="11"/>
        <rFont val="ＭＳ 明朝"/>
        <family val="1"/>
        <charset val="128"/>
      </rPr>
      <t>４．工事期間内に竣工したか否かをお答え下さい。</t>
    </r>
    <r>
      <rPr>
        <sz val="11"/>
        <rFont val="ＭＳ 明朝"/>
        <family val="1"/>
        <charset val="128"/>
      </rPr>
      <t>　</t>
    </r>
    <phoneticPr fontId="3"/>
  </si>
  <si>
    <t>●「１．」～「３．」に関しコメント等あればご記入ください。</t>
    <rPh sb="11" eb="12">
      <t>カン</t>
    </rPh>
    <rPh sb="17" eb="18">
      <t>トウ</t>
    </rPh>
    <rPh sb="22" eb="24">
      <t>キニュウ</t>
    </rPh>
    <phoneticPr fontId="3"/>
  </si>
  <si>
    <t>ああああああああああああああああああああああああああああああああああああああああああああああああああああああああああああああああああああああ</t>
    <phoneticPr fontId="3"/>
  </si>
  <si>
    <t>　　未竣工の場合具体的にどういった状況だったかご記入下さい。</t>
    <phoneticPr fontId="3"/>
  </si>
  <si>
    <t>　コメント欄は「公園（施設）設置者・管理者」のにご記入いただくものです。</t>
    <rPh sb="5" eb="6">
      <t>ラン</t>
    </rPh>
    <phoneticPr fontId="3"/>
  </si>
  <si>
    <r>
      <t>都市公園等コンクール　応募資料作成要領　　</t>
    </r>
    <r>
      <rPr>
        <b/>
        <sz val="12"/>
        <color indexed="10"/>
        <rFont val="ＭＳ ゴシック"/>
        <family val="3"/>
        <charset val="128"/>
      </rPr>
      <t>※要領を一読の上、資料作成へお進みください。　『③材料・工法・施設部門』</t>
    </r>
    <rPh sb="0" eb="5">
      <t>トシコウエンナド</t>
    </rPh>
    <rPh sb="22" eb="24">
      <t>ヨウリョウ</t>
    </rPh>
    <rPh sb="25" eb="27">
      <t>イチドク</t>
    </rPh>
    <rPh sb="28" eb="29">
      <t>ウエ</t>
    </rPh>
    <rPh sb="30" eb="32">
      <t>シリョウ</t>
    </rPh>
    <rPh sb="32" eb="34">
      <t>サクセイ</t>
    </rPh>
    <rPh sb="36" eb="37">
      <t>スス</t>
    </rPh>
    <phoneticPr fontId="3"/>
  </si>
  <si>
    <t>③材料・工法・施設部門</t>
    <phoneticPr fontId="4"/>
  </si>
  <si>
    <t>　（造園ＣＰＤ制度の詳細については　https://www.lacpd.org/　をご覧ください）</t>
    <phoneticPr fontId="3"/>
  </si>
  <si>
    <r>
      <rPr>
        <b/>
        <sz val="10"/>
        <color rgb="FF000000"/>
        <rFont val="ＭＳ 明朝"/>
        <family val="1"/>
        <charset val="128"/>
      </rPr>
      <t>　「８．指名停止・営業停止の措置」</t>
    </r>
    <r>
      <rPr>
        <sz val="10"/>
        <color rgb="FF000000"/>
        <rFont val="ＭＳ 明朝"/>
        <family val="1"/>
        <charset val="128"/>
      </rPr>
      <t>は「公園（施設）設置者・管理者」にご記入いただき提出いしてください。</t>
    </r>
    <rPh sb="35" eb="37">
      <t>キニュウ</t>
    </rPh>
    <rPh sb="41" eb="43">
      <t>テイシュツ</t>
    </rPh>
    <phoneticPr fontId="3"/>
  </si>
  <si>
    <t>・「公園（施設）設置者・管理者」にご記入いただき提出してください。</t>
    <rPh sb="24" eb="26">
      <t>テイシュツ</t>
    </rPh>
    <phoneticPr fontId="3"/>
  </si>
  <si>
    <r>
      <t>・応募者の団体名、企業名等は、「応募用紙２」「応募用紙３」「応募用紙４」</t>
    </r>
    <r>
      <rPr>
        <u/>
        <sz val="10"/>
        <color rgb="FFFF0000"/>
        <rFont val="ＭＳ 明朝"/>
        <family val="1"/>
        <charset val="128"/>
      </rPr>
      <t>以外</t>
    </r>
    <r>
      <rPr>
        <sz val="10"/>
        <color rgb="FF000000"/>
        <rFont val="ＭＳ 明朝"/>
        <family val="1"/>
        <charset val="128"/>
      </rPr>
      <t>には一切記載しないでください。</t>
    </r>
    <rPh sb="3" eb="4">
      <t>シャ</t>
    </rPh>
    <rPh sb="7" eb="8">
      <t>メイ</t>
    </rPh>
    <rPh sb="11" eb="12">
      <t>メイ</t>
    </rPh>
    <rPh sb="12" eb="13">
      <t>トウ</t>
    </rPh>
    <rPh sb="23" eb="27">
      <t>オウボヨウシ</t>
    </rPh>
    <rPh sb="30" eb="34">
      <t>オウボヨウシ</t>
    </rPh>
    <rPh sb="36" eb="38">
      <t>イガイ</t>
    </rPh>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</si>
  <si>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</si>
  <si>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</si>
  <si>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・応募用紙により欄外に</t>
    </r>
    <r>
      <rPr>
        <u/>
        <sz val="10"/>
        <color rgb="FFFF0000"/>
        <rFont val="ＭＳ 明朝"/>
        <family val="1"/>
        <charset val="128"/>
      </rPr>
      <t>記載に関する説明</t>
    </r>
    <r>
      <rPr>
        <sz val="10"/>
        <color rgb="FF000000"/>
        <rFont val="ＭＳ 明朝"/>
        <family val="1"/>
        <charset val="128"/>
      </rPr>
      <t>がありますのでご確認下さい。</t>
    </r>
    <rPh sb="1" eb="5">
      <t>オウボヨウシ</t>
    </rPh>
    <rPh sb="8" eb="10">
      <t>ランガイ</t>
    </rPh>
    <rPh sb="11" eb="13">
      <t>キサイ</t>
    </rPh>
    <rPh sb="14" eb="15">
      <t>カン</t>
    </rPh>
    <rPh sb="17" eb="19">
      <t>セツメイ</t>
    </rPh>
    <rPh sb="27" eb="29">
      <t>カクニン</t>
    </rPh>
    <rPh sb="29" eb="30">
      <t>クダ</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</si>
  <si>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</si>
  <si>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・作品名称、フリガナ欄に入力されている文字（</t>
    </r>
    <r>
      <rPr>
        <u/>
        <sz val="10"/>
        <color rgb="FFFF0000"/>
        <rFont val="ＭＳ 明朝"/>
        <family val="1"/>
        <charset val="128"/>
      </rPr>
      <t>（20字程度）、（フリガナ</t>
    </r>
    <r>
      <rPr>
        <sz val="10"/>
        <color rgb="FFFF0000"/>
        <rFont val="ＭＳ 明朝"/>
        <family val="1"/>
        <charset val="128"/>
      </rPr>
      <t>）</t>
    </r>
    <r>
      <rPr>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</si>
  <si>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rPr>
        <sz val="10"/>
        <rFont val="ＭＳ 明朝"/>
        <family val="1"/>
        <charset val="128"/>
      </rPr>
      <t>・</t>
    </r>
    <r>
      <rPr>
        <u/>
        <sz val="10"/>
        <color rgb="FFFF0000"/>
        <rFont val="ＭＳ 明朝"/>
        <family val="1"/>
        <charset val="128"/>
      </rPr>
      <t>①の回答をし直した場合は、必ず②の回答を確認し、必要があれば回答し直してください。</t>
    </r>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</si>
  <si>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</si>
  <si>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</si>
  <si>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</si>
  <si>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u/>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t>
    </r>
    <r>
      <rPr>
        <u/>
        <sz val="10"/>
        <color rgb="FFFF0000"/>
        <rFont val="ＭＳ 明朝"/>
        <family val="1"/>
        <charset val="128"/>
      </rPr>
      <t>該当しない場合は「なし」</t>
    </r>
    <r>
      <rPr>
        <sz val="10"/>
        <rFont val="ＭＳ 明朝"/>
        <family val="1"/>
        <charset val="128"/>
      </rPr>
      <t>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</si>
  <si>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 xml:space="preserve">（※公共団体、国が設置者又は管理者にいる場合は必ず公共団体、国にも応募の承諾を得
</t>
    </r>
    <r>
      <rPr>
        <sz val="9"/>
        <color rgb="FFFF0000"/>
        <rFont val="ＭＳ 明朝"/>
        <family val="1"/>
        <charset val="128"/>
      </rPr>
      <t>　</t>
    </r>
    <r>
      <rPr>
        <u/>
        <sz val="9"/>
        <color rgb="FFFF0000"/>
        <rFont val="ＭＳ 明朝"/>
        <family val="1"/>
        <charset val="128"/>
      </rPr>
      <t>て下さい。）</t>
    </r>
    <rPh sb="12" eb="14">
      <t>シセツ</t>
    </rPh>
    <rPh sb="38" eb="40">
      <t>シセツ</t>
    </rPh>
    <rPh sb="69" eb="71">
      <t>カクニン</t>
    </rPh>
    <phoneticPr fontId="3"/>
  </si>
  <si>
    <r>
      <t>　「１.応募対象」の</t>
    </r>
    <r>
      <rPr>
        <u/>
        <sz val="10"/>
        <color rgb="FFFF0000"/>
        <rFont val="ＭＳ 明朝"/>
        <family val="1"/>
        <charset val="128"/>
      </rPr>
      <t>「確認票内容補足：」欄のみ</t>
    </r>
    <r>
      <rPr>
        <sz val="10"/>
        <color rgb="FF000000"/>
        <rFont val="ＭＳ 明朝"/>
        <family val="1"/>
        <charset val="128"/>
      </rPr>
      <t>必要があれば記入してください。</t>
    </r>
    <rPh sb="20" eb="21">
      <t>ラン</t>
    </rPh>
    <rPh sb="23" eb="25">
      <t>ヒツヨウ</t>
    </rPh>
    <rPh sb="29" eb="31">
      <t>キニュウ</t>
    </rPh>
    <phoneticPr fontId="3"/>
  </si>
  <si>
    <r>
      <t>・応募形態欄は</t>
    </r>
    <r>
      <rPr>
        <u/>
        <sz val="10"/>
        <color rgb="FFFF0000"/>
        <rFont val="ＭＳ 明朝"/>
        <family val="1"/>
        <charset val="128"/>
      </rPr>
      <t>「応募形態」</t>
    </r>
    <r>
      <rPr>
        <sz val="10"/>
        <rFont val="ＭＳ 明朝"/>
        <family val="1"/>
        <charset val="128"/>
      </rPr>
      <t>で選択した「応募形態」が転載されます。</t>
    </r>
    <rPh sb="1" eb="5">
      <t>オウボケイタイ</t>
    </rPh>
    <rPh sb="5" eb="6">
      <t>ラン</t>
    </rPh>
    <rPh sb="8" eb="10">
      <t>オウボ</t>
    </rPh>
    <rPh sb="10" eb="12">
      <t>ケイタイ</t>
    </rPh>
    <rPh sb="14" eb="16">
      <t>センタク</t>
    </rPh>
    <rPh sb="19" eb="21">
      <t>オウボ</t>
    </rPh>
    <rPh sb="21" eb="23">
      <t>ケイタイ</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</si>
  <si>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</si>
  <si>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・概要説明書には必ず</t>
    </r>
    <r>
      <rPr>
        <u/>
        <sz val="10"/>
        <color rgb="FFFF0000"/>
        <rFont val="ＭＳ 明朝"/>
        <family val="1"/>
        <charset val="128"/>
      </rPr>
      <t>作品名</t>
    </r>
    <r>
      <rPr>
        <sz val="10"/>
        <rFont val="ＭＳ 明朝"/>
        <family val="1"/>
        <charset val="128"/>
      </rPr>
      <t>を明記してください。</t>
    </r>
    <rPh sb="10" eb="13">
      <t>サクヒンメイ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</si>
  <si>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</si>
  <si>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</si>
  <si>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</si>
  <si>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</si>
  <si>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①材料、工法、施設の特徴、構造、形態等を把握できる図面　（</t>
    </r>
    <r>
      <rPr>
        <u/>
        <sz val="10"/>
        <color rgb="FFFF0000"/>
        <rFont val="ＭＳ 明朝"/>
        <family val="1"/>
        <charset val="128"/>
      </rPr>
      <t>平面図</t>
    </r>
    <r>
      <rPr>
        <sz val="10"/>
        <rFont val="ＭＳ 明朝"/>
        <family val="1"/>
        <charset val="128"/>
      </rPr>
      <t xml:space="preserve"> OR </t>
    </r>
    <r>
      <rPr>
        <sz val="10"/>
        <color rgb="FFFF0000"/>
        <rFont val="ＭＳ 明朝"/>
        <family val="1"/>
        <charset val="128"/>
      </rPr>
      <t>立面図</t>
    </r>
    <r>
      <rPr>
        <sz val="10"/>
        <rFont val="ＭＳ 明朝"/>
        <family val="1"/>
        <charset val="128"/>
      </rPr>
      <t xml:space="preserve"> OR </t>
    </r>
    <r>
      <rPr>
        <u/>
        <sz val="10"/>
        <color rgb="FFFF0000"/>
        <rFont val="ＭＳ 明朝"/>
        <family val="1"/>
        <charset val="128"/>
      </rPr>
      <t>鳥観図</t>
    </r>
    <r>
      <rPr>
        <sz val="10"/>
        <rFont val="ＭＳ 明朝"/>
        <family val="1"/>
        <charset val="128"/>
      </rPr>
      <t xml:space="preserve"> 等）（基本 Ａ３版（片面）　</t>
    </r>
    <r>
      <rPr>
        <u/>
        <sz val="10"/>
        <color rgb="FFFF0000"/>
        <rFont val="ＭＳ 明朝"/>
        <family val="1"/>
        <charset val="128"/>
      </rPr>
      <t>１枚</t>
    </r>
    <r>
      <rPr>
        <sz val="10"/>
        <rFont val="ＭＳ 明朝"/>
        <family val="1"/>
        <charset val="128"/>
      </rPr>
      <t>）</t>
    </r>
    <rPh sb="25" eb="27">
      <t>ズメン</t>
    </rPh>
    <rPh sb="29" eb="32">
      <t>ヘイメンズ</t>
    </rPh>
    <rPh sb="36" eb="39">
      <t>リツメンズ</t>
    </rPh>
    <rPh sb="43" eb="46">
      <t>チョウカンズ</t>
    </rPh>
    <rPh sb="47" eb="48">
      <t>トウ</t>
    </rPh>
    <phoneticPr fontId="3"/>
  </si>
  <si>
    <r>
      <t>　（図面は既存図面の縮小コピー等でも結構です。この場合、作品の</t>
    </r>
    <r>
      <rPr>
        <u/>
        <sz val="10"/>
        <color rgb="FFFF0000"/>
        <rFont val="ＭＳ 明朝"/>
        <family val="1"/>
        <charset val="128"/>
      </rPr>
      <t>特徴、構造、形態等</t>
    </r>
    <r>
      <rPr>
        <sz val="10"/>
        <rFont val="ＭＳ 明朝"/>
        <family val="1"/>
        <charset val="128"/>
      </rPr>
      <t>を</t>
    </r>
    <r>
      <rPr>
        <u/>
        <sz val="10"/>
        <color rgb="FFFF0000"/>
        <rFont val="ＭＳ 明朝"/>
        <family val="1"/>
        <charset val="128"/>
      </rPr>
      <t>最も把握</t>
    </r>
    <r>
      <rPr>
        <sz val="10"/>
        <rFont val="ＭＳ 明朝"/>
        <family val="1"/>
        <charset val="128"/>
      </rPr>
      <t>できる図面を添付してください。）</t>
    </r>
    <rPh sb="15" eb="16">
      <t>トウ</t>
    </rPh>
    <rPh sb="25" eb="27">
      <t>バアイ</t>
    </rPh>
    <rPh sb="28" eb="30">
      <t>サクヒン</t>
    </rPh>
    <rPh sb="41" eb="42">
      <t>モット</t>
    </rPh>
    <rPh sb="51" eb="53">
      <t>テンプ</t>
    </rPh>
    <phoneticPr fontId="3"/>
  </si>
  <si>
    <r>
      <t>②施工（設置）位置図：対象公園（施設）の敷地の平面図内に材料、工法、施設の施工を行った（施設を設置した）位置を明示した</t>
    </r>
    <r>
      <rPr>
        <u/>
        <sz val="10"/>
        <color rgb="FFFF0000"/>
        <rFont val="ＭＳ 明朝"/>
        <family val="1"/>
        <charset val="128"/>
      </rPr>
      <t>図面</t>
    </r>
    <r>
      <rPr>
        <sz val="10"/>
        <rFont val="ＭＳ 明朝"/>
        <family val="1"/>
        <charset val="128"/>
      </rPr>
      <t>。</t>
    </r>
    <rPh sb="11" eb="15">
      <t>タイショウコウエン</t>
    </rPh>
    <rPh sb="16" eb="18">
      <t>シセツ</t>
    </rPh>
    <rPh sb="59" eb="61">
      <t>ズメン</t>
    </rPh>
    <phoneticPr fontId="3"/>
  </si>
  <si>
    <r>
      <t>③ ①の図面に加え、他の</t>
    </r>
    <r>
      <rPr>
        <u/>
        <sz val="10"/>
        <color rgb="FFFF0000"/>
        <rFont val="ＭＳ 明朝"/>
        <family val="1"/>
        <charset val="128"/>
      </rPr>
      <t>設計図面</t>
    </r>
    <r>
      <rPr>
        <sz val="10"/>
        <rFont val="ＭＳ 明朝"/>
        <family val="1"/>
        <charset val="128"/>
      </rPr>
      <t>等を添付する場合は</t>
    </r>
    <r>
      <rPr>
        <u/>
        <sz val="10"/>
        <color rgb="FFFF0000"/>
        <rFont val="ＭＳ 明朝"/>
        <family val="1"/>
        <charset val="128"/>
      </rPr>
      <t>「②参考図面」</t>
    </r>
    <r>
      <rPr>
        <sz val="10"/>
        <rFont val="ＭＳ 明朝"/>
        <family val="1"/>
        <charset val="128"/>
      </rPr>
      <t>として添付してください。（基本　Ａ４版（片面））</t>
    </r>
    <r>
      <rPr>
        <u/>
        <sz val="10"/>
        <color rgb="FFFF0000"/>
        <rFont val="ＭＳ 明朝"/>
        <family val="1"/>
        <charset val="128"/>
      </rPr>
      <t>（任意）</t>
    </r>
    <rPh sb="4" eb="6">
      <t>ズメン</t>
    </rPh>
    <rPh sb="7" eb="8">
      <t>クワ</t>
    </rPh>
    <rPh sb="10" eb="11">
      <t>タ</t>
    </rPh>
    <rPh sb="12" eb="14">
      <t>セッケイ</t>
    </rPh>
    <rPh sb="14" eb="16">
      <t>ズメン</t>
    </rPh>
    <rPh sb="16" eb="17">
      <t>トウ</t>
    </rPh>
    <rPh sb="18" eb="20">
      <t>テンプ</t>
    </rPh>
    <rPh sb="22" eb="24">
      <t>バアイ</t>
    </rPh>
    <rPh sb="27" eb="30">
      <t>サンコウズ</t>
    </rPh>
    <rPh sb="30" eb="31">
      <t>メン</t>
    </rPh>
    <rPh sb="35" eb="37">
      <t>テンプ</t>
    </rPh>
    <rPh sb="45" eb="47">
      <t>キホン</t>
    </rPh>
    <rPh sb="57" eb="59">
      <t>ニンイ</t>
    </rPh>
    <phoneticPr fontId="3"/>
  </si>
  <si>
    <r>
      <t>・公表に際し､</t>
    </r>
    <r>
      <rPr>
        <u/>
        <sz val="10"/>
        <color rgb="FFFF0000"/>
        <rFont val="ＭＳ 明朝"/>
        <family val="1"/>
        <charset val="128"/>
      </rPr>
      <t>著作権、肖像権上、問題の無いものに限ります。</t>
    </r>
    <r>
      <rPr>
        <sz val="10"/>
        <color indexed="8"/>
        <rFont val="ＭＳ 明朝"/>
        <family val="1"/>
        <charset val="128"/>
      </rPr>
      <t>使用許可等が必要な写真は事前に確認の上、提出してください。</t>
    </r>
    <phoneticPr fontId="3"/>
  </si>
  <si>
    <r>
      <t>　（</t>
    </r>
    <r>
      <rPr>
        <b/>
        <sz val="10"/>
        <rFont val="ＭＳ 明朝"/>
        <family val="1"/>
        <charset val="128"/>
      </rPr>
      <t>Ａ４縦・</t>
    </r>
    <r>
      <rPr>
        <b/>
        <u/>
        <sz val="10"/>
        <color indexed="10"/>
        <rFont val="ＭＳ 明朝"/>
        <family val="1"/>
        <charset val="128"/>
      </rPr>
      <t>４枚</t>
    </r>
    <r>
      <rPr>
        <sz val="10"/>
        <rFont val="ＭＳ 明朝"/>
        <family val="1"/>
        <charset val="128"/>
      </rPr>
      <t>まで（片面）又は</t>
    </r>
    <r>
      <rPr>
        <b/>
        <sz val="10"/>
        <rFont val="ＭＳ 明朝"/>
        <family val="1"/>
        <charset val="128"/>
      </rPr>
      <t>Ａ３横・</t>
    </r>
    <r>
      <rPr>
        <b/>
        <u/>
        <sz val="10"/>
        <color rgb="FFFF0000"/>
        <rFont val="ＭＳ 明朝"/>
        <family val="1"/>
        <charset val="128"/>
      </rPr>
      <t>２枚</t>
    </r>
    <r>
      <rPr>
        <b/>
        <sz val="10"/>
        <rFont val="ＭＳ 明朝"/>
        <family val="1"/>
        <charset val="128"/>
      </rPr>
      <t>まで（片面）</t>
    </r>
    <r>
      <rPr>
        <sz val="10"/>
        <rFont val="ＭＳ 明朝"/>
        <family val="1"/>
        <charset val="128"/>
      </rPr>
      <t>）</t>
    </r>
    <rPh sb="4" eb="5">
      <t>タテ</t>
    </rPh>
    <rPh sb="14" eb="15">
      <t>マタ</t>
    </rPh>
    <rPh sb="18" eb="19">
      <t>ヨコ</t>
    </rPh>
    <rPh sb="21" eb="22">
      <t>マイ</t>
    </rPh>
    <rPh sb="25" eb="27">
      <t>カタメン</t>
    </rPh>
    <phoneticPr fontId="3"/>
  </si>
  <si>
    <t>●材料・工法・施設部門（参照）</t>
    <phoneticPr fontId="3"/>
  </si>
  <si>
    <t>共　通</t>
    <phoneticPr fontId="3"/>
  </si>
  <si>
    <t>・開発（設計）の意図が明確であるか</t>
  </si>
  <si>
    <t>・現場条件を的確に把握しているか</t>
  </si>
  <si>
    <t>・施工、管理運営に配慮しているか</t>
    <phoneticPr fontId="3"/>
  </si>
  <si>
    <t>・既存技術の改良や新たな技術の開発および普及に寄与するものか</t>
  </si>
  <si>
    <t>・デザイン（仕上がり）が美しいか。または美観性の向上に寄与するものか</t>
  </si>
  <si>
    <t>・創意工夫がなされているか</t>
  </si>
  <si>
    <t>・実現するためのプロセスに創意工夫がなされているか</t>
  </si>
  <si>
    <t>材　料</t>
    <phoneticPr fontId="3"/>
  </si>
  <si>
    <t>・優れた性能を有しているか</t>
  </si>
  <si>
    <t>・適正な品質管理を行っているか</t>
  </si>
  <si>
    <t>工　法</t>
    <phoneticPr fontId="3"/>
  </si>
  <si>
    <t>・優れた技術が導入されているか。</t>
  </si>
  <si>
    <t>・環境に配慮しているか</t>
  </si>
  <si>
    <t>施　設</t>
    <phoneticPr fontId="3"/>
  </si>
  <si>
    <t>・性能、構造、材質、工法等に関して優れた技術が導入されているか。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</si>
</sst>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yyyy&quot;年&quot;m&quot;月&quot;;@"/>
    <numFmt numFmtId="179" formatCode="yyyy&quot;年&quot;;@"/>
    <numFmt numFmtId="180" formatCode="[&lt;=999]000;[&lt;=9999]000\-00;000\-0000"/>
    <numFmt numFmtId="181" formatCode="#&quot;字&quot;"/>
  </numFmts>
  <fonts count="86" x14ac:knownFonts="1">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b/>
      <sz val="12"/>
      <color indexed="10"/>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9"/>
      <color rgb="FFFF0000"/>
      <name val="ＭＳ 明朝"/>
      <family val="1"/>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11"/>
      <name val="ＭＳ ゴシック"/>
      <family val="3"/>
      <charset val="128"/>
    </font>
    <font>
      <sz val="11"/>
      <color rgb="FFFF0000"/>
      <name val="ＭＳ 明朝"/>
      <family val="1"/>
      <charset val="128"/>
    </font>
    <font>
      <sz val="8"/>
      <color rgb="FF000000"/>
      <name val="ＭＳ 明朝"/>
      <family val="1"/>
      <charset val="128"/>
    </font>
    <font>
      <sz val="9"/>
      <name val="ＭＳ Ｐゴシック"/>
      <family val="3"/>
      <charset val="128"/>
    </font>
    <font>
      <sz val="8"/>
      <name val="ＭＳ Ｐゴシック"/>
      <family val="3"/>
      <charset val="128"/>
    </font>
    <font>
      <sz val="8"/>
      <color rgb="FFFF0000"/>
      <name val="ＭＳ Ｐゴシック"/>
      <family val="3"/>
      <charset val="128"/>
    </font>
    <font>
      <u/>
      <sz val="10"/>
      <color rgb="FFFF0000"/>
      <name val="ＭＳ 明朝"/>
      <family val="1"/>
      <charset val="128"/>
    </font>
    <font>
      <u/>
      <sz val="10"/>
      <name val="ＭＳ 明朝"/>
      <family val="1"/>
      <charset val="128"/>
    </font>
    <font>
      <u/>
      <sz val="9"/>
      <color rgb="FFFF0000"/>
      <name val="ＭＳ 明朝"/>
      <family val="1"/>
      <charset val="128"/>
    </font>
    <font>
      <b/>
      <sz val="10.5"/>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933">
    <xf numFmtId="0" fontId="0" fillId="0" borderId="0" xfId="0">
      <alignment vertical="center"/>
    </xf>
    <xf numFmtId="0" fontId="8" fillId="0" borderId="8" xfId="1" applyFont="1" applyBorder="1" applyAlignment="1">
      <alignment horizontal="center"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8" fillId="0" borderId="0" xfId="1" applyFont="1" applyAlignment="1">
      <alignment horizontal="right"/>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10" fillId="0" borderId="12" xfId="2" applyFont="1" applyBorder="1">
      <alignment vertical="center"/>
    </xf>
    <xf numFmtId="0" fontId="6" fillId="0" borderId="1" xfId="1" applyFont="1" applyBorder="1" applyAlignment="1">
      <alignment horizontal="center" vertical="center" wrapText="1"/>
    </xf>
    <xf numFmtId="0" fontId="12" fillId="0" borderId="5"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5" fillId="0" borderId="32"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5" fillId="0" borderId="9" xfId="0" applyFont="1" applyBorder="1" applyAlignment="1">
      <alignment horizontal="center" vertical="center"/>
    </xf>
    <xf numFmtId="0" fontId="45"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50"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50"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6" fillId="0" borderId="29" xfId="0" applyFont="1" applyBorder="1" applyAlignment="1">
      <alignment horizontal="justify" vertical="center" wrapText="1"/>
    </xf>
    <xf numFmtId="0" fontId="46" fillId="0" borderId="30" xfId="0" applyFont="1" applyBorder="1" applyAlignment="1">
      <alignment horizontal="justify" vertical="center" wrapText="1"/>
    </xf>
    <xf numFmtId="0" fontId="46"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8"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30" xfId="0" applyFont="1" applyBorder="1" applyAlignment="1">
      <alignment horizontal="left" vertical="center" wrapText="1"/>
    </xf>
    <xf numFmtId="0" fontId="46" fillId="0" borderId="30" xfId="0" applyFont="1" applyBorder="1" applyAlignment="1">
      <alignment horizontal="left" vertical="center" wrapText="1"/>
    </xf>
    <xf numFmtId="0" fontId="5" fillId="0" borderId="31" xfId="0" applyFont="1" applyBorder="1" applyAlignment="1">
      <alignment horizontal="left" vertical="center" wrapText="1"/>
    </xf>
    <xf numFmtId="0" fontId="52" fillId="4" borderId="1" xfId="0" applyFont="1" applyFill="1" applyBorder="1" applyAlignment="1">
      <alignment horizontal="center" vertical="center"/>
    </xf>
    <xf numFmtId="0" fontId="52" fillId="4" borderId="1" xfId="0" applyFont="1" applyFill="1" applyBorder="1" applyAlignment="1">
      <alignment horizontal="center" vertical="center" shrinkToFit="1"/>
    </xf>
    <xf numFmtId="0" fontId="52" fillId="4" borderId="1" xfId="0" applyFont="1" applyFill="1" applyBorder="1" applyAlignment="1">
      <alignment horizontal="center" vertical="center" wrapText="1"/>
    </xf>
    <xf numFmtId="0" fontId="52" fillId="5" borderId="1" xfId="0" applyFont="1" applyFill="1" applyBorder="1" applyAlignment="1">
      <alignment horizontal="center" vertical="center" wrapText="1"/>
    </xf>
    <xf numFmtId="49" fontId="52" fillId="6" borderId="1" xfId="0" applyNumberFormat="1" applyFont="1" applyFill="1" applyBorder="1" applyAlignment="1">
      <alignment horizontal="center" vertical="center" wrapText="1"/>
    </xf>
    <xf numFmtId="49" fontId="53" fillId="6" borderId="1" xfId="0" applyNumberFormat="1" applyFont="1" applyFill="1" applyBorder="1" applyAlignment="1">
      <alignment horizontal="center" vertical="center" wrapText="1"/>
    </xf>
    <xf numFmtId="0" fontId="52" fillId="6" borderId="1" xfId="0" applyFont="1" applyFill="1" applyBorder="1" applyAlignment="1">
      <alignment horizontal="center" vertical="center" wrapText="1"/>
    </xf>
    <xf numFmtId="0" fontId="54" fillId="6" borderId="1" xfId="0" applyFont="1" applyFill="1" applyBorder="1" applyAlignment="1">
      <alignment horizontal="center" vertical="center" wrapText="1"/>
    </xf>
    <xf numFmtId="0" fontId="55" fillId="7" borderId="1" xfId="0" applyFont="1" applyFill="1" applyBorder="1" applyAlignment="1">
      <alignment horizontal="center" vertical="center"/>
    </xf>
    <xf numFmtId="0" fontId="56" fillId="0" borderId="1" xfId="0" applyFont="1" applyBorder="1" applyAlignment="1">
      <alignment horizontal="center" vertical="center" shrinkToFit="1"/>
    </xf>
    <xf numFmtId="0" fontId="52"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8"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2" fillId="4" borderId="1" xfId="0" applyFont="1" applyFill="1" applyBorder="1" applyAlignment="1" applyProtection="1">
      <alignment horizontal="center" vertical="center"/>
      <protection locked="0"/>
    </xf>
    <xf numFmtId="0" fontId="52"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5" fillId="0" borderId="1" xfId="0" applyFont="1" applyBorder="1" applyAlignment="1" applyProtection="1">
      <alignment horizontal="center" vertical="center"/>
      <protection locked="0"/>
    </xf>
    <xf numFmtId="0" fontId="52"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9" fillId="0" borderId="30" xfId="0" applyFont="1" applyBorder="1" applyAlignment="1">
      <alignment horizontal="justify" vertical="center" wrapText="1"/>
    </xf>
    <xf numFmtId="0" fontId="59"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12" fillId="0" borderId="0" xfId="4" applyFont="1" applyAlignment="1">
      <alignment horizontal="right" vertical="center"/>
    </xf>
    <xf numFmtId="0" fontId="0" fillId="0" borderId="0" xfId="0" applyAlignment="1">
      <alignment vertical="top"/>
    </xf>
    <xf numFmtId="0" fontId="51"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5"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8"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6" fillId="0" borderId="0" xfId="0" applyNumberFormat="1" applyFont="1" applyAlignment="1">
      <alignment horizontal="right" vertical="center"/>
    </xf>
    <xf numFmtId="0" fontId="48"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7" xfId="4" applyFont="1" applyBorder="1" applyAlignment="1" applyProtection="1">
      <alignment horizontal="center" vertical="center"/>
      <protection locked="0"/>
    </xf>
    <xf numFmtId="0" fontId="9" fillId="0" borderId="110" xfId="4" applyFont="1" applyBorder="1" applyAlignment="1" applyProtection="1">
      <alignment horizontal="center" vertical="center"/>
      <protection locked="0"/>
    </xf>
    <xf numFmtId="0" fontId="5" fillId="0" borderId="111" xfId="4" applyFont="1" applyBorder="1" applyAlignment="1" applyProtection="1">
      <alignment horizontal="center" vertical="center"/>
      <protection locked="0"/>
    </xf>
    <xf numFmtId="0" fontId="5" fillId="0" borderId="114" xfId="4" applyFont="1" applyBorder="1" applyProtection="1">
      <alignment vertical="center"/>
      <protection locked="0"/>
    </xf>
    <xf numFmtId="0" fontId="23" fillId="0" borderId="128" xfId="4" applyFont="1" applyBorder="1" applyProtection="1">
      <alignment vertical="center"/>
      <protection locked="0"/>
    </xf>
    <xf numFmtId="0" fontId="7" fillId="0" borderId="128" xfId="1" applyFont="1" applyBorder="1" applyProtection="1">
      <alignment vertical="center"/>
      <protection locked="0"/>
    </xf>
    <xf numFmtId="0" fontId="50" fillId="0" borderId="128"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7" fillId="0" borderId="32" xfId="0" applyFont="1" applyBorder="1" applyAlignment="1">
      <alignment horizontal="justify" vertical="center" wrapText="1"/>
    </xf>
    <xf numFmtId="0" fontId="46"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6" fillId="0" borderId="33" xfId="0" applyFont="1" applyBorder="1" applyAlignment="1">
      <alignment horizontal="justify" vertical="center" wrapText="1"/>
    </xf>
    <xf numFmtId="0" fontId="61"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3" fillId="0" borderId="13" xfId="0" applyFont="1" applyBorder="1">
      <alignment vertical="center"/>
    </xf>
    <xf numFmtId="0" fontId="31" fillId="0" borderId="13" xfId="0" applyFont="1" applyBorder="1">
      <alignment vertical="center"/>
    </xf>
    <xf numFmtId="0" fontId="0" fillId="11" borderId="1" xfId="0" applyFill="1" applyBorder="1">
      <alignment vertical="center"/>
    </xf>
    <xf numFmtId="0" fontId="0" fillId="0" borderId="0" xfId="0" quotePrefix="1" applyAlignment="1">
      <alignment horizontal="right" vertical="center"/>
    </xf>
    <xf numFmtId="0" fontId="32" fillId="0" borderId="5" xfId="1" applyFont="1" applyBorder="1" applyAlignment="1">
      <alignment vertical="center" wrapText="1"/>
    </xf>
    <xf numFmtId="0" fontId="32" fillId="0" borderId="6" xfId="1" applyFont="1" applyBorder="1" applyAlignment="1">
      <alignment vertical="center" wrapText="1"/>
    </xf>
    <xf numFmtId="0" fontId="32" fillId="0" borderId="12" xfId="1" applyFont="1" applyBorder="1" applyAlignment="1">
      <alignment vertical="center" wrapText="1"/>
    </xf>
    <xf numFmtId="0" fontId="10" fillId="0" borderId="5" xfId="1" applyFont="1" applyBorder="1" applyAlignment="1">
      <alignment horizontal="left" vertical="center"/>
    </xf>
    <xf numFmtId="0" fontId="0" fillId="0" borderId="7" xfId="0" applyBorder="1" applyAlignment="1">
      <alignment horizontal="righ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10" fillId="0" borderId="4" xfId="1" applyFont="1" applyBorder="1" applyAlignment="1">
      <alignment horizontal="right" vertical="center" wrapText="1"/>
    </xf>
    <xf numFmtId="0" fontId="6" fillId="0" borderId="4" xfId="1" applyFont="1" applyBorder="1" applyAlignment="1">
      <alignment horizontal="right" vertical="center" wrapText="1"/>
    </xf>
    <xf numFmtId="0" fontId="32" fillId="0" borderId="4" xfId="1" applyFont="1" applyBorder="1" applyAlignment="1">
      <alignment vertical="center" wrapText="1"/>
    </xf>
    <xf numFmtId="0" fontId="6" fillId="0" borderId="7" xfId="1" applyFont="1" applyBorder="1" applyAlignment="1">
      <alignment horizontal="right" vertical="center" wrapText="1"/>
    </xf>
    <xf numFmtId="0" fontId="5" fillId="0" borderId="134" xfId="1" applyFont="1" applyBorder="1" applyAlignment="1">
      <alignment horizontal="right" vertical="center"/>
    </xf>
    <xf numFmtId="0" fontId="51" fillId="0" borderId="135" xfId="1" applyFont="1" applyBorder="1">
      <alignment vertical="center"/>
    </xf>
    <xf numFmtId="0" fontId="0" fillId="0" borderId="1" xfId="0" applyBorder="1" applyAlignment="1">
      <alignment horizontal="left" vertical="center"/>
    </xf>
    <xf numFmtId="0" fontId="59" fillId="0" borderId="32" xfId="0" applyFont="1" applyBorder="1" applyAlignment="1">
      <alignment horizontal="justify" vertical="center" wrapText="1"/>
    </xf>
    <xf numFmtId="0" fontId="28" fillId="0" borderId="49"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5" fillId="0" borderId="0" xfId="0" applyFont="1" applyAlignment="1">
      <alignment horizontal="left" vertical="center" indent="1"/>
    </xf>
    <xf numFmtId="0" fontId="0" fillId="10" borderId="1" xfId="0" applyFill="1" applyBorder="1">
      <alignment vertical="center"/>
    </xf>
    <xf numFmtId="0" fontId="0" fillId="10"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0" fillId="0" borderId="0" xfId="0" applyAlignment="1">
      <alignment horizontal="right" vertical="center"/>
    </xf>
    <xf numFmtId="0" fontId="0" fillId="11" borderId="0" xfId="0" applyFill="1">
      <alignment vertical="center"/>
    </xf>
    <xf numFmtId="181" fontId="66" fillId="11" borderId="0" xfId="0" applyNumberFormat="1" applyFont="1" applyFill="1" applyAlignment="1">
      <alignment horizontal="center" vertical="center"/>
    </xf>
    <xf numFmtId="0" fontId="66" fillId="11" borderId="0" xfId="0" quotePrefix="1" applyFont="1" applyFill="1" applyAlignment="1">
      <alignment horizontal="left" vertical="center" indent="1"/>
    </xf>
    <xf numFmtId="0" fontId="10" fillId="0" borderId="12" xfId="6" applyFont="1" applyBorder="1">
      <alignment vertical="center"/>
    </xf>
    <xf numFmtId="0" fontId="76" fillId="0" borderId="13" xfId="1" applyFont="1" applyBorder="1" applyAlignment="1">
      <alignment horizontal="justify" vertical="center" wrapText="1"/>
    </xf>
    <xf numFmtId="0" fontId="76" fillId="0" borderId="13" xfId="1" applyFont="1" applyBorder="1" applyAlignment="1">
      <alignment vertical="center" wrapText="1"/>
    </xf>
    <xf numFmtId="0" fontId="45" fillId="11" borderId="0" xfId="0" applyFont="1" applyFill="1" applyAlignment="1">
      <alignment horizontal="center" vertical="center"/>
    </xf>
    <xf numFmtId="0" fontId="48" fillId="0" borderId="32" xfId="0" applyFont="1" applyBorder="1" applyAlignment="1">
      <alignment horizontal="justify" vertical="center" wrapText="1"/>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9" fillId="0" borderId="18" xfId="1" applyFont="1" applyBorder="1" applyAlignment="1">
      <alignment horizontal="center" vertical="center"/>
    </xf>
    <xf numFmtId="0" fontId="10" fillId="0" borderId="12" xfId="1" applyFont="1" applyBorder="1" applyAlignment="1">
      <alignment wrapText="1"/>
    </xf>
    <xf numFmtId="0" fontId="76" fillId="0" borderId="12" xfId="6" applyFont="1" applyBorder="1">
      <alignment vertical="center"/>
    </xf>
    <xf numFmtId="0" fontId="76" fillId="0" borderId="13" xfId="6" applyFont="1" applyBorder="1">
      <alignment vertical="center"/>
    </xf>
    <xf numFmtId="55" fontId="71" fillId="0" borderId="13" xfId="1" applyNumberFormat="1" applyFont="1" applyBorder="1" applyAlignment="1">
      <alignment horizontal="left" vertical="center" wrapText="1"/>
    </xf>
    <xf numFmtId="0" fontId="76" fillId="0" borderId="12" xfId="1" applyFont="1" applyBorder="1" applyAlignment="1">
      <alignment horizontal="justify" vertical="center" wrapText="1"/>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5" fillId="0" borderId="32" xfId="0" applyFont="1" applyBorder="1" applyAlignment="1">
      <alignment horizontal="left" wrapText="1"/>
    </xf>
    <xf numFmtId="0" fontId="5" fillId="0" borderId="33" xfId="0" applyFont="1" applyBorder="1" applyAlignment="1">
      <alignment horizontal="left" vertical="top" wrapText="1"/>
    </xf>
    <xf numFmtId="0" fontId="5" fillId="0" borderId="0" xfId="1" applyFont="1" applyAlignment="1">
      <alignment horizontal="left" vertical="top" wrapText="1"/>
    </xf>
    <xf numFmtId="0" fontId="10" fillId="0" borderId="0" xfId="1" applyFont="1" applyAlignment="1">
      <alignment horizontal="justify" vertical="center" wrapText="1"/>
    </xf>
    <xf numFmtId="0" fontId="10" fillId="0" borderId="0" xfId="1" applyFont="1" applyAlignment="1">
      <alignment horizontal="justify" vertical="center"/>
    </xf>
    <xf numFmtId="0" fontId="5" fillId="0" borderId="11" xfId="1" applyFont="1" applyBorder="1" applyAlignment="1">
      <alignment horizontal="center" vertical="center" wrapText="1"/>
    </xf>
    <xf numFmtId="0" fontId="51" fillId="0" borderId="2" xfId="1" applyFont="1" applyBorder="1">
      <alignment vertical="center"/>
    </xf>
    <xf numFmtId="0" fontId="80" fillId="0" borderId="0" xfId="0" applyFont="1" applyAlignment="1">
      <alignment vertical="center" wrapText="1"/>
    </xf>
    <xf numFmtId="0" fontId="51" fillId="0" borderId="0" xfId="1" applyFont="1" applyAlignment="1">
      <alignment horizontal="center" vertical="top" wrapText="1"/>
    </xf>
    <xf numFmtId="176" fontId="73" fillId="0" borderId="0" xfId="1" applyNumberFormat="1" applyFont="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xf>
    <xf numFmtId="0" fontId="13" fillId="0" borderId="0" xfId="1" applyFont="1" applyAlignment="1">
      <alignment horizontal="left" vertical="center" wrapText="1"/>
    </xf>
    <xf numFmtId="0" fontId="13" fillId="0" borderId="0" xfId="1" applyFont="1" applyAlignment="1">
      <alignment horizontal="left" vertical="center" indent="1"/>
    </xf>
    <xf numFmtId="0" fontId="9" fillId="0" borderId="0" xfId="1" applyFont="1" applyAlignment="1">
      <alignment horizontal="left" vertical="center" indent="1"/>
    </xf>
    <xf numFmtId="0" fontId="5" fillId="0" borderId="0" xfId="1" applyFont="1" applyAlignment="1">
      <alignment horizontal="left" vertical="center" wrapText="1" indent="1"/>
    </xf>
    <xf numFmtId="0" fontId="9" fillId="0" borderId="0" xfId="1" applyFont="1" applyAlignment="1">
      <alignment horizontal="left" vertical="center"/>
    </xf>
    <xf numFmtId="0" fontId="5" fillId="0" borderId="0" xfId="1" applyFont="1">
      <alignment vertical="center"/>
    </xf>
    <xf numFmtId="180" fontId="5" fillId="0" borderId="0" xfId="1" applyNumberFormat="1" applyFont="1" applyAlignment="1">
      <alignment horizontal="left" vertical="center"/>
    </xf>
    <xf numFmtId="0" fontId="13" fillId="0" borderId="0" xfId="1" applyFont="1" applyAlignment="1">
      <alignment horizontal="center" vertical="center"/>
    </xf>
    <xf numFmtId="0" fontId="15" fillId="0" borderId="0" xfId="1" applyFont="1" applyAlignment="1">
      <alignment horizontal="center" vertical="center"/>
    </xf>
    <xf numFmtId="0" fontId="13" fillId="0" borderId="0" xfId="1" applyFont="1">
      <alignment vertical="center"/>
    </xf>
    <xf numFmtId="0" fontId="79" fillId="0" borderId="12" xfId="0" applyFont="1" applyBorder="1">
      <alignment vertical="center"/>
    </xf>
    <xf numFmtId="0" fontId="9" fillId="0" borderId="12" xfId="1" applyFont="1" applyBorder="1" applyAlignment="1">
      <alignment horizontal="center" vertical="center"/>
    </xf>
    <xf numFmtId="0" fontId="80" fillId="0" borderId="1" xfId="0" applyFont="1" applyBorder="1" applyAlignment="1">
      <alignment vertical="center" wrapText="1"/>
    </xf>
    <xf numFmtId="0" fontId="9" fillId="0" borderId="147" xfId="1" applyFont="1" applyBorder="1" applyAlignment="1">
      <alignment horizontal="right" vertical="center"/>
    </xf>
    <xf numFmtId="0" fontId="9" fillId="0" borderId="149" xfId="1" applyFont="1" applyBorder="1" applyAlignment="1">
      <alignment horizontal="right" vertical="center"/>
    </xf>
    <xf numFmtId="181" fontId="81" fillId="0" borderId="0" xfId="0" applyNumberFormat="1" applyFont="1" applyAlignment="1">
      <alignment horizontal="right" vertical="center"/>
    </xf>
    <xf numFmtId="0" fontId="80" fillId="0" borderId="0" xfId="0" applyFont="1" applyAlignment="1">
      <alignment horizontal="left" vertical="center"/>
    </xf>
    <xf numFmtId="0" fontId="80" fillId="0" borderId="0" xfId="0" applyFont="1">
      <alignment vertical="center"/>
    </xf>
    <xf numFmtId="0" fontId="32" fillId="0" borderId="6" xfId="1" applyFont="1" applyBorder="1" applyAlignment="1">
      <alignment horizontal="left" vertical="center" wrapText="1"/>
    </xf>
    <xf numFmtId="0" fontId="71" fillId="0" borderId="12" xfId="3" applyFont="1" applyBorder="1" applyAlignment="1">
      <alignment horizontal="left" vertical="center"/>
    </xf>
    <xf numFmtId="0" fontId="71" fillId="0" borderId="12" xfId="6" applyFont="1" applyBorder="1">
      <alignment vertical="center"/>
    </xf>
    <xf numFmtId="0" fontId="10" fillId="0" borderId="8" xfId="1" applyFont="1" applyBorder="1" applyAlignment="1">
      <alignment vertical="top" wrapText="1"/>
    </xf>
    <xf numFmtId="0" fontId="10" fillId="0" borderId="0" xfId="3" applyFont="1" applyAlignment="1">
      <alignment horizontal="left" vertical="center"/>
    </xf>
    <xf numFmtId="0" fontId="10" fillId="0" borderId="0" xfId="3" applyFont="1">
      <alignment vertical="center"/>
    </xf>
    <xf numFmtId="0" fontId="32" fillId="0" borderId="0" xfId="1" applyFont="1" applyAlignment="1">
      <alignment vertical="center" wrapText="1"/>
    </xf>
    <xf numFmtId="0" fontId="63" fillId="0" borderId="13" xfId="0" applyFont="1" applyBorder="1" applyAlignment="1">
      <alignment horizontal="left" vertical="center" indent="1"/>
    </xf>
    <xf numFmtId="0" fontId="10" fillId="0" borderId="0" xfId="2" applyFont="1" applyAlignment="1">
      <alignment horizontal="right" vertical="center"/>
    </xf>
    <xf numFmtId="0" fontId="10" fillId="0" borderId="0" xfId="1" applyFont="1" applyAlignment="1">
      <alignment horizontal="right" vertical="center" wrapText="1"/>
    </xf>
    <xf numFmtId="0" fontId="10" fillId="0" borderId="0" xfId="2" applyFont="1">
      <alignment vertical="center"/>
    </xf>
    <xf numFmtId="0" fontId="71" fillId="0" borderId="0" xfId="1" applyFont="1" applyAlignment="1">
      <alignment horizontal="left" vertical="center" wrapText="1"/>
    </xf>
    <xf numFmtId="0" fontId="76" fillId="0" borderId="0" xfId="1" applyFont="1" applyAlignment="1">
      <alignment horizontal="justify" vertical="center" wrapText="1"/>
    </xf>
    <xf numFmtId="0" fontId="76" fillId="0" borderId="0" xfId="1" applyFont="1" applyAlignment="1">
      <alignment vertical="center" wrapText="1"/>
    </xf>
    <xf numFmtId="0" fontId="10" fillId="0" borderId="0" xfId="0" applyFont="1">
      <alignment vertical="center"/>
    </xf>
    <xf numFmtId="0" fontId="10" fillId="0" borderId="0" xfId="1" applyFont="1" applyAlignment="1">
      <alignment horizontal="left" vertical="center" wrapText="1"/>
    </xf>
    <xf numFmtId="0" fontId="30" fillId="0" borderId="29" xfId="0" applyFont="1" applyBorder="1" applyAlignment="1">
      <alignment horizontal="left" vertical="center" wrapText="1"/>
    </xf>
    <xf numFmtId="0" fontId="46" fillId="0" borderId="31" xfId="0" applyFont="1" applyBorder="1" applyAlignment="1">
      <alignment horizontal="left" vertical="center" wrapText="1"/>
    </xf>
    <xf numFmtId="0" fontId="82" fillId="0" borderId="32" xfId="0" applyFont="1" applyBorder="1" applyAlignment="1">
      <alignment horizontal="justify" vertical="center" wrapText="1"/>
    </xf>
    <xf numFmtId="0" fontId="82" fillId="0" borderId="31" xfId="0" applyFont="1" applyBorder="1" applyAlignment="1">
      <alignment horizontal="justify" vertical="center" wrapText="1"/>
    </xf>
    <xf numFmtId="0" fontId="72" fillId="0" borderId="30" xfId="0" applyFont="1" applyBorder="1" applyAlignment="1">
      <alignment horizontal="justify" vertical="center" wrapText="1"/>
    </xf>
    <xf numFmtId="0" fontId="85" fillId="0" borderId="30"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3" xfId="0" applyFont="1" applyBorder="1" applyAlignment="1">
      <alignment horizontal="justify"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72" fillId="12" borderId="136" xfId="0" applyFont="1" applyFill="1" applyBorder="1" applyAlignment="1">
      <alignment horizontal="center" vertical="center" wrapText="1"/>
    </xf>
    <xf numFmtId="0" fontId="72" fillId="12"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5" fillId="0" borderId="18" xfId="0" applyFont="1" applyBorder="1" applyAlignment="1">
      <alignment horizontal="center" vertical="center"/>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6" fillId="0" borderId="1" xfId="1" applyFont="1" applyBorder="1" applyAlignment="1">
      <alignment horizontal="center" vertical="center" wrapText="1"/>
    </xf>
    <xf numFmtId="0" fontId="43"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21" fillId="0" borderId="0" xfId="1" applyFont="1">
      <alignment vertical="center"/>
    </xf>
    <xf numFmtId="0" fontId="21" fillId="0" borderId="13" xfId="1"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3" fillId="0" borderId="18" xfId="1" applyNumberFormat="1" applyFont="1" applyBorder="1" applyAlignment="1">
      <alignment horizontal="center" vertical="center" wrapText="1"/>
    </xf>
    <xf numFmtId="176" fontId="73" fillId="0" borderId="3" xfId="1" applyNumberFormat="1" applyFont="1" applyBorder="1" applyAlignment="1">
      <alignment horizontal="center" vertical="center" wrapText="1"/>
    </xf>
    <xf numFmtId="0" fontId="51" fillId="0" borderId="18" xfId="1" applyFont="1" applyBorder="1" applyAlignment="1">
      <alignment horizontal="center" vertical="top" wrapText="1"/>
    </xf>
    <xf numFmtId="0" fontId="51" fillId="0" borderId="3" xfId="1" applyFont="1" applyBorder="1" applyAlignment="1">
      <alignment horizontal="center" vertical="top"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0" fontId="5" fillId="0" borderId="18"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left" vertical="center" wrapText="1" inden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7" fillId="0" borderId="0" xfId="1" applyFont="1">
      <alignment vertical="center"/>
    </xf>
    <xf numFmtId="0" fontId="7" fillId="0" borderId="13"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2" fillId="0" borderId="5" xfId="4" applyFont="1" applyBorder="1">
      <alignment vertical="center"/>
    </xf>
    <xf numFmtId="0" fontId="12" fillId="0" borderId="6" xfId="4" applyFont="1" applyBorder="1">
      <alignment vertical="center"/>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0" xfId="1" applyFont="1" applyBorder="1" applyAlignment="1">
      <alignment horizontal="center" vertical="center" wrapText="1"/>
    </xf>
    <xf numFmtId="0" fontId="5" fillId="0" borderId="8" xfId="1" applyFont="1" applyBorder="1" applyAlignment="1">
      <alignment horizontal="center" vertical="center"/>
    </xf>
    <xf numFmtId="0" fontId="13" fillId="0" borderId="100" xfId="1" applyFont="1" applyBorder="1">
      <alignment vertical="center"/>
    </xf>
    <xf numFmtId="0" fontId="13" fillId="0" borderId="85" xfId="1" applyFont="1" applyBorder="1">
      <alignment vertical="center"/>
    </xf>
    <xf numFmtId="0" fontId="13" fillId="0" borderId="98" xfId="1"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0" fontId="15" fillId="0" borderId="100" xfId="1" applyFont="1" applyBorder="1" applyAlignment="1">
      <alignment horizontal="center" vertical="center"/>
    </xf>
    <xf numFmtId="0" fontId="15" fillId="0" borderId="98" xfId="1" applyFont="1" applyBorder="1" applyAlignment="1">
      <alignment horizontal="center" vertical="center"/>
    </xf>
    <xf numFmtId="40" fontId="5" fillId="0" borderId="2" xfId="8" applyNumberFormat="1" applyFont="1" applyBorder="1" applyAlignment="1">
      <alignment horizontal="center" vertical="center"/>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102"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5"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12" fillId="0" borderId="83" xfId="4" applyFont="1" applyBorder="1">
      <alignment vertical="center"/>
    </xf>
    <xf numFmtId="0" fontId="5" fillId="0" borderId="134" xfId="1" applyFont="1" applyBorder="1" applyAlignment="1">
      <alignment horizontal="center" vertical="center"/>
    </xf>
    <xf numFmtId="0" fontId="5" fillId="0" borderId="135" xfId="1" applyFont="1" applyBorder="1" applyAlignment="1">
      <alignment horizontal="center" vertical="center"/>
    </xf>
    <xf numFmtId="0" fontId="5" fillId="0" borderId="2" xfId="1" applyFont="1" applyBorder="1" applyAlignment="1">
      <alignment horizontal="right" vertical="center"/>
    </xf>
    <xf numFmtId="0" fontId="13" fillId="0" borderId="2" xfId="1" applyFont="1" applyBorder="1" applyAlignment="1">
      <alignment horizontal="left" vertical="center" indent="1"/>
    </xf>
    <xf numFmtId="0" fontId="13" fillId="0" borderId="3" xfId="1" applyFont="1" applyBorder="1" applyAlignment="1">
      <alignment horizontal="left" vertical="center" indent="1"/>
    </xf>
    <xf numFmtId="0" fontId="78" fillId="0" borderId="18" xfId="1" applyFont="1" applyBorder="1" applyAlignment="1">
      <alignment horizontal="left" vertical="center" indent="1"/>
    </xf>
    <xf numFmtId="0" fontId="78" fillId="0" borderId="2" xfId="1" applyFont="1" applyBorder="1" applyAlignment="1">
      <alignment horizontal="left" vertical="center" indent="1"/>
    </xf>
    <xf numFmtId="0" fontId="78" fillId="0" borderId="3" xfId="1" applyFont="1" applyBorder="1" applyAlignment="1">
      <alignment horizontal="left" vertical="center" indent="1"/>
    </xf>
    <xf numFmtId="0" fontId="13" fillId="0" borderId="141" xfId="1" applyFont="1" applyBorder="1">
      <alignment vertical="center"/>
    </xf>
    <xf numFmtId="0" fontId="13" fillId="0" borderId="142" xfId="1" applyFont="1" applyBorder="1">
      <alignment vertical="center"/>
    </xf>
    <xf numFmtId="0" fontId="15" fillId="0" borderId="101" xfId="1" applyFont="1" applyBorder="1" applyAlignment="1">
      <alignment horizontal="center" vertical="center"/>
    </xf>
    <xf numFmtId="0" fontId="15" fillId="0" borderId="99" xfId="1" applyFont="1" applyBorder="1" applyAlignment="1">
      <alignment horizontal="center" vertical="center"/>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5" fillId="0" borderId="18" xfId="1" applyFont="1" applyBorder="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3" fillId="0" borderId="82" xfId="1" applyFont="1" applyBorder="1">
      <alignment vertical="center"/>
    </xf>
    <xf numFmtId="0" fontId="13" fillId="0" borderId="132" xfId="1" applyFont="1" applyBorder="1">
      <alignment vertical="center"/>
    </xf>
    <xf numFmtId="0" fontId="80" fillId="0" borderId="0" xfId="0" applyFont="1" applyAlignment="1">
      <alignment vertical="center" wrapText="1"/>
    </xf>
    <xf numFmtId="0" fontId="9" fillId="0" borderId="18" xfId="1" applyFont="1" applyBorder="1" applyAlignment="1">
      <alignment horizontal="right" vertical="center"/>
    </xf>
    <xf numFmtId="0" fontId="9" fillId="0" borderId="2" xfId="1" applyFont="1" applyBorder="1" applyAlignment="1">
      <alignment horizontal="right" vertical="center"/>
    </xf>
    <xf numFmtId="0" fontId="79" fillId="0" borderId="151" xfId="0" applyFont="1" applyBorder="1">
      <alignment vertical="center"/>
    </xf>
    <xf numFmtId="0" fontId="79" fillId="0" borderId="146" xfId="0" applyFont="1" applyBorder="1">
      <alignment vertical="center"/>
    </xf>
    <xf numFmtId="0" fontId="9" fillId="0" borderId="4" xfId="1" applyFont="1" applyBorder="1" applyAlignment="1">
      <alignment horizontal="center" vertical="center"/>
    </xf>
    <xf numFmtId="0" fontId="9" fillId="0" borderId="7" xfId="1" applyFont="1" applyBorder="1" applyAlignment="1">
      <alignment horizontal="center" vertical="center"/>
    </xf>
    <xf numFmtId="0" fontId="9" fillId="0" borderId="82"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45" xfId="1" applyFont="1" applyBorder="1" applyAlignment="1">
      <alignment horizontal="left" vertical="center"/>
    </xf>
    <xf numFmtId="0" fontId="9" fillId="0" borderId="9" xfId="1" applyFont="1" applyBorder="1" applyAlignment="1">
      <alignment horizontal="left" vertical="center"/>
    </xf>
    <xf numFmtId="0" fontId="9" fillId="0" borderId="14" xfId="1" applyFont="1" applyBorder="1" applyAlignment="1">
      <alignment horizontal="left"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9" xfId="1" applyFont="1" applyBorder="1" applyAlignment="1">
      <alignment horizontal="center" vertical="center" wrapText="1"/>
    </xf>
    <xf numFmtId="0" fontId="80" fillId="0" borderId="1" xfId="0" applyFont="1" applyBorder="1" applyAlignment="1">
      <alignment vertical="center" wrapText="1"/>
    </xf>
    <xf numFmtId="0" fontId="9" fillId="0" borderId="134" xfId="1" applyFont="1" applyBorder="1" applyAlignment="1">
      <alignment horizontal="left" vertical="center"/>
    </xf>
    <xf numFmtId="0" fontId="9" fillId="0" borderId="149" xfId="1" applyFont="1" applyBorder="1" applyAlignment="1">
      <alignment horizontal="left" vertical="center"/>
    </xf>
    <xf numFmtId="0" fontId="9" fillId="0" borderId="150" xfId="1" applyFont="1" applyBorder="1" applyAlignment="1">
      <alignment horizontal="left" vertical="center"/>
    </xf>
    <xf numFmtId="0" fontId="9" fillId="0" borderId="147" xfId="1" applyFont="1" applyBorder="1" applyAlignment="1">
      <alignment horizontal="left" vertical="center"/>
    </xf>
    <xf numFmtId="0" fontId="9" fillId="0" borderId="148" xfId="1" applyFont="1" applyBorder="1" applyAlignment="1">
      <alignment horizontal="left" vertical="center"/>
    </xf>
    <xf numFmtId="0" fontId="5" fillId="0" borderId="8" xfId="1" applyFont="1" applyBorder="1" applyAlignment="1">
      <alignment horizontal="center" vertical="center" wrapText="1"/>
    </xf>
    <xf numFmtId="0" fontId="5" fillId="0" borderId="18" xfId="1" applyFont="1" applyBorder="1" applyAlignment="1">
      <alignment horizontal="center" vertical="center"/>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9" fillId="0" borderId="18" xfId="1" applyFont="1" applyBorder="1" applyAlignment="1">
      <alignment horizontal="left" vertical="center" indent="1"/>
    </xf>
    <xf numFmtId="0" fontId="9" fillId="0" borderId="2" xfId="1" applyFont="1" applyBorder="1" applyAlignment="1">
      <alignment horizontal="left" vertical="center" indent="1"/>
    </xf>
    <xf numFmtId="0" fontId="9" fillId="0" borderId="3" xfId="1" applyFont="1" applyBorder="1" applyAlignment="1">
      <alignment horizontal="left" vertical="center" indent="1"/>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4"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5" fillId="9" borderId="17" xfId="4" applyFont="1" applyFill="1" applyBorder="1" applyProtection="1">
      <alignment vertical="center"/>
      <protection locked="0"/>
    </xf>
    <xf numFmtId="0" fontId="9" fillId="0" borderId="20" xfId="4" applyFont="1" applyBorder="1" applyProtection="1">
      <alignment vertical="center"/>
      <protection locked="0"/>
    </xf>
    <xf numFmtId="0" fontId="9" fillId="0" borderId="21" xfId="4" applyFont="1" applyBorder="1" applyProtection="1">
      <alignment vertical="center"/>
      <protection locked="0"/>
    </xf>
    <xf numFmtId="0" fontId="5" fillId="0" borderId="41" xfId="4" applyFont="1" applyBorder="1" applyProtection="1">
      <alignment vertical="center"/>
      <protection locked="0"/>
    </xf>
    <xf numFmtId="0" fontId="5" fillId="0" borderId="23"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9" fillId="0" borderId="22" xfId="4" applyFont="1" applyBorder="1" applyProtection="1">
      <alignment vertical="center"/>
      <protection locked="0"/>
    </xf>
    <xf numFmtId="0" fontId="5" fillId="0" borderId="19" xfId="4" applyFont="1" applyBorder="1" applyProtection="1">
      <alignment vertical="center"/>
      <protection locked="0"/>
    </xf>
    <xf numFmtId="0" fontId="7" fillId="2" borderId="52" xfId="4" applyFont="1" applyFill="1" applyBorder="1" applyAlignment="1">
      <alignment horizontal="center" vertical="center" textRotation="255"/>
    </xf>
    <xf numFmtId="0" fontId="9" fillId="0" borderId="108" xfId="4" applyFont="1" applyBorder="1" applyProtection="1">
      <alignment vertical="center"/>
      <protection locked="0"/>
    </xf>
    <xf numFmtId="0" fontId="9" fillId="0" borderId="109" xfId="4" applyFont="1" applyBorder="1" applyProtection="1">
      <alignment vertical="center"/>
      <protection locked="0"/>
    </xf>
    <xf numFmtId="0" fontId="9" fillId="0" borderId="127" xfId="4" applyFont="1" applyBorder="1" applyProtection="1">
      <alignment vertical="center"/>
      <protection locked="0"/>
    </xf>
    <xf numFmtId="0" fontId="5" fillId="0" borderId="115" xfId="4" applyFont="1" applyBorder="1" applyProtection="1">
      <alignment vertical="center"/>
      <protection locked="0"/>
    </xf>
    <xf numFmtId="0" fontId="9" fillId="0" borderId="114" xfId="4" applyFont="1" applyBorder="1" applyProtection="1">
      <alignment vertical="center"/>
      <protection locked="0"/>
    </xf>
    <xf numFmtId="0" fontId="5" fillId="0" borderId="72" xfId="4" applyFont="1" applyBorder="1" applyProtection="1">
      <alignment vertical="center"/>
      <protection locked="0"/>
    </xf>
    <xf numFmtId="0" fontId="5" fillId="0" borderId="117"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7" fillId="2" borderId="51"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5" fillId="0" borderId="116"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6" fillId="0" borderId="87" xfId="4" applyFont="1" applyBorder="1" applyAlignment="1" applyProtection="1">
      <alignment horizontal="center" vertical="top"/>
      <protection locked="0"/>
    </xf>
    <xf numFmtId="0" fontId="5" fillId="2" borderId="122" xfId="4" applyFont="1" applyFill="1" applyBorder="1" applyAlignment="1">
      <alignment horizontal="center" vertical="center"/>
    </xf>
    <xf numFmtId="0" fontId="5" fillId="2" borderId="123" xfId="4" applyFont="1" applyFill="1" applyBorder="1" applyAlignment="1">
      <alignment horizontal="center" vertical="center"/>
    </xf>
    <xf numFmtId="0" fontId="5" fillId="2" borderId="124" xfId="4" applyFont="1" applyFill="1" applyBorder="1">
      <alignment vertical="center"/>
    </xf>
    <xf numFmtId="0" fontId="5" fillId="2" borderId="125" xfId="4" applyFont="1" applyFill="1" applyBorder="1">
      <alignment vertical="center"/>
    </xf>
    <xf numFmtId="0" fontId="5" fillId="2" borderId="126" xfId="4" applyFont="1" applyFill="1" applyBorder="1">
      <alignment vertical="center"/>
    </xf>
    <xf numFmtId="0" fontId="5" fillId="2" borderId="119"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4" xfId="4" applyFont="1" applyFill="1" applyBorder="1">
      <alignment vertical="center"/>
    </xf>
    <xf numFmtId="0" fontId="5" fillId="2" borderId="120"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1" xfId="4" applyFont="1" applyFill="1" applyBorder="1">
      <alignment vertical="center"/>
    </xf>
    <xf numFmtId="0" fontId="44"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0" fillId="2" borderId="131" xfId="4" applyFont="1" applyFill="1" applyBorder="1" applyAlignment="1" applyProtection="1">
      <alignment horizontal="center" vertical="center"/>
      <protection locked="0"/>
    </xf>
    <xf numFmtId="0" fontId="50" fillId="2" borderId="77" xfId="4" applyFont="1" applyFill="1" applyBorder="1" applyAlignment="1" applyProtection="1">
      <alignment horizontal="center" vertical="center"/>
      <protection locked="0"/>
    </xf>
    <xf numFmtId="0" fontId="62" fillId="2" borderId="77" xfId="4" applyFont="1" applyFill="1" applyBorder="1" applyAlignment="1" applyProtection="1">
      <alignment horizontal="center" vertical="center" shrinkToFit="1"/>
      <protection locked="0"/>
    </xf>
    <xf numFmtId="0" fontId="62" fillId="2" borderId="38" xfId="4" applyFont="1" applyFill="1" applyBorder="1" applyAlignment="1" applyProtection="1">
      <alignment horizontal="center" vertical="center" shrinkToFit="1"/>
      <protection locked="0"/>
    </xf>
    <xf numFmtId="0" fontId="5" fillId="2" borderId="12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0" xfId="4" applyFont="1" applyFill="1" applyBorder="1">
      <alignment vertical="center"/>
    </xf>
    <xf numFmtId="0" fontId="7" fillId="0" borderId="51" xfId="4" applyFont="1" applyBorder="1" applyAlignment="1" applyProtection="1">
      <alignment vertical="center" textRotation="255"/>
      <protection locked="0"/>
    </xf>
    <xf numFmtId="0" fontId="7" fillId="0" borderId="52"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50" fillId="2" borderId="40" xfId="4" applyFont="1" applyFill="1" applyBorder="1" applyAlignment="1" applyProtection="1">
      <alignment horizontal="center" vertical="center"/>
      <protection locked="0"/>
    </xf>
    <xf numFmtId="0" fontId="50" fillId="2" borderId="1" xfId="4" applyFont="1" applyFill="1" applyBorder="1" applyAlignment="1" applyProtection="1">
      <alignment horizontal="center" vertical="center"/>
      <protection locked="0"/>
    </xf>
    <xf numFmtId="0" fontId="62" fillId="2" borderId="1" xfId="4" applyFont="1" applyFill="1" applyBorder="1" applyAlignment="1" applyProtection="1">
      <alignment horizontal="center" vertical="center" shrinkToFit="1"/>
      <protection locked="0"/>
    </xf>
    <xf numFmtId="0" fontId="62" fillId="2" borderId="39" xfId="4" applyFont="1" applyFill="1" applyBorder="1" applyAlignment="1" applyProtection="1">
      <alignment horizontal="center" vertical="center" shrinkToFit="1"/>
      <protection locked="0"/>
    </xf>
    <xf numFmtId="0" fontId="5" fillId="0" borderId="117"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0" xfId="4" applyFont="1" applyBorder="1" applyProtection="1">
      <alignment vertical="center"/>
      <protection locked="0"/>
    </xf>
    <xf numFmtId="0" fontId="9" fillId="0" borderId="112" xfId="4" applyFont="1" applyBorder="1" applyProtection="1">
      <alignment vertical="center"/>
      <protection locked="0"/>
    </xf>
    <xf numFmtId="0" fontId="5" fillId="9" borderId="113" xfId="4" applyFont="1" applyFill="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5"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20"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1" xfId="4" applyFont="1" applyFill="1" applyBorder="1" applyAlignment="1">
      <alignment horizontal="left" vertical="center"/>
    </xf>
    <xf numFmtId="0" fontId="5" fillId="2" borderId="122" xfId="4" applyFont="1" applyFill="1" applyBorder="1" applyAlignment="1" applyProtection="1">
      <alignment horizontal="center" vertical="center"/>
      <protection locked="0"/>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lignment horizontal="left" vertical="center"/>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19"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4" xfId="4" applyFont="1" applyFill="1" applyBorder="1" applyAlignment="1">
      <alignment horizontal="left" vertical="center"/>
    </xf>
    <xf numFmtId="0" fontId="50" fillId="2" borderId="118" xfId="4" applyFont="1" applyFill="1" applyBorder="1" applyAlignment="1" applyProtection="1">
      <alignment horizontal="center" vertical="center"/>
      <protection locked="0"/>
    </xf>
    <xf numFmtId="0" fontId="50" fillId="2" borderId="55" xfId="4" applyFont="1" applyFill="1" applyBorder="1" applyAlignment="1" applyProtection="1">
      <alignment horizontal="center" vertical="center"/>
      <protection locked="0"/>
    </xf>
    <xf numFmtId="0" fontId="6" fillId="0" borderId="0" xfId="4" applyFont="1" applyProtection="1">
      <alignment vertical="center"/>
      <protection locked="0"/>
    </xf>
    <xf numFmtId="0" fontId="7" fillId="2" borderId="106"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9" fillId="0" borderId="107" xfId="4" applyFont="1" applyBorder="1" applyProtection="1">
      <alignment vertical="center"/>
      <protection locked="0"/>
    </xf>
    <xf numFmtId="0" fontId="5" fillId="0" borderId="43" xfId="4" applyFont="1" applyBorder="1" applyAlignment="1" applyProtection="1">
      <alignment horizontal="center" vertical="center"/>
      <protection locked="0"/>
    </xf>
    <xf numFmtId="0" fontId="7" fillId="2" borderId="11" xfId="4" applyFont="1" applyFill="1" applyBorder="1" applyAlignment="1">
      <alignment horizontal="center" vertical="center" textRotation="255"/>
    </xf>
    <xf numFmtId="0" fontId="5" fillId="0" borderId="19" xfId="4" applyFont="1" applyBorder="1" applyAlignment="1" applyProtection="1">
      <alignment horizontal="left" vertical="center" indent="1"/>
      <protection locked="0"/>
    </xf>
    <xf numFmtId="0" fontId="5" fillId="2" borderId="65" xfId="4" applyFont="1" applyFill="1" applyBorder="1" applyAlignment="1">
      <alignment horizontal="center" vertical="center"/>
    </xf>
    <xf numFmtId="0" fontId="5" fillId="2" borderId="67" xfId="4" applyFont="1" applyFill="1" applyBorder="1">
      <alignment vertical="center"/>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lignment vertical="center"/>
    </xf>
    <xf numFmtId="0" fontId="44" fillId="0" borderId="8" xfId="4" applyFont="1" applyBorder="1" applyAlignment="1" applyProtection="1">
      <alignment horizontal="center" vertical="center" wrapText="1"/>
      <protection locked="0"/>
    </xf>
    <xf numFmtId="0" fontId="5" fillId="2" borderId="26" xfId="4" applyFont="1" applyFill="1" applyBorder="1" applyAlignment="1">
      <alignment horizontal="left" vertical="center"/>
    </xf>
    <xf numFmtId="0" fontId="50" fillId="2" borderId="18" xfId="4" applyFont="1" applyFill="1" applyBorder="1" applyAlignment="1" applyProtection="1">
      <alignment horizontal="center" vertical="center"/>
      <protection locked="0"/>
    </xf>
    <xf numFmtId="0" fontId="50" fillId="2" borderId="3" xfId="4" applyFont="1" applyFill="1" applyBorder="1" applyAlignment="1" applyProtection="1">
      <alignment horizontal="center" vertical="center"/>
      <protection locked="0"/>
    </xf>
    <xf numFmtId="0" fontId="7" fillId="0" borderId="106"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7" fillId="0" borderId="106"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9" borderId="41" xfId="4" applyFont="1" applyFill="1" applyBorder="1" applyAlignment="1" applyProtection="1">
      <alignment horizontal="left" vertical="center"/>
      <protection locked="0"/>
    </xf>
    <xf numFmtId="0" fontId="5" fillId="9" borderId="23" xfId="4" applyFont="1" applyFill="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0" borderId="23" xfId="4" applyFont="1" applyBorder="1" applyAlignment="1" applyProtection="1">
      <alignment horizontal="left" vertical="center"/>
      <protection locked="0"/>
    </xf>
    <xf numFmtId="0" fontId="5" fillId="0" borderId="19" xfId="4" applyFont="1" applyBorder="1" applyAlignment="1" applyProtection="1">
      <alignment horizontal="left" vertical="center"/>
      <protection locked="0"/>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5" fillId="0" borderId="1" xfId="1" applyFont="1" applyBorder="1" applyAlignment="1">
      <alignment horizontal="center" vertical="center"/>
    </xf>
    <xf numFmtId="0" fontId="9" fillId="0" borderId="0" xfId="0" applyFont="1">
      <alignmen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9" xfId="1" applyFont="1" applyBorder="1" applyAlignment="1">
      <alignment horizontal="right"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0" fillId="0" borderId="0" xfId="0" quotePrefix="1" applyAlignment="1">
      <alignment horizontal="right" vertical="center"/>
    </xf>
    <xf numFmtId="0" fontId="32" fillId="0" borderId="18" xfId="1" applyFont="1" applyBorder="1" applyAlignment="1">
      <alignment vertical="center" wrapText="1"/>
    </xf>
    <xf numFmtId="0" fontId="32" fillId="0" borderId="2" xfId="1" applyFont="1" applyBorder="1" applyAlignment="1">
      <alignment vertical="center" wrapText="1"/>
    </xf>
    <xf numFmtId="0" fontId="32" fillId="0" borderId="3" xfId="1" applyFont="1" applyBorder="1" applyAlignment="1">
      <alignment vertical="center" wrapText="1"/>
    </xf>
    <xf numFmtId="0" fontId="63" fillId="0" borderId="7" xfId="0" applyFont="1" applyBorder="1">
      <alignment vertical="center"/>
    </xf>
    <xf numFmtId="0" fontId="63" fillId="0" borderId="9" xfId="0" applyFont="1" applyBorder="1">
      <alignment vertical="center"/>
    </xf>
    <xf numFmtId="0" fontId="63" fillId="0" borderId="14" xfId="0" applyFont="1" applyBorder="1">
      <alignment vertical="center"/>
    </xf>
    <xf numFmtId="0" fontId="63" fillId="0" borderId="18" xfId="0" applyFont="1" applyBorder="1" applyAlignment="1">
      <alignment horizontal="left" vertical="center" indent="1"/>
    </xf>
    <xf numFmtId="0" fontId="63" fillId="0" borderId="2" xfId="0" applyFont="1" applyBorder="1" applyAlignment="1">
      <alignment horizontal="left" vertical="center" indent="1"/>
    </xf>
    <xf numFmtId="0" fontId="63" fillId="0" borderId="3" xfId="0" applyFont="1" applyBorder="1" applyAlignment="1">
      <alignment horizontal="left" vertical="center" indent="1"/>
    </xf>
    <xf numFmtId="0" fontId="10" fillId="0" borderId="0" xfId="1" applyFont="1" applyAlignment="1">
      <alignment horizontal="justify" vertical="center"/>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2"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5" xfId="1" applyFont="1" applyBorder="1" applyAlignment="1">
      <alignment horizontal="justify" vertical="center" wrapText="1"/>
    </xf>
    <xf numFmtId="0" fontId="10" fillId="0" borderId="6" xfId="1" applyFont="1" applyBorder="1" applyAlignment="1">
      <alignment horizontal="justify" vertical="center" wrapText="1"/>
    </xf>
    <xf numFmtId="176" fontId="44" fillId="0" borderId="18" xfId="1" applyNumberFormat="1" applyFont="1" applyBorder="1" applyAlignment="1">
      <alignment horizontal="center" vertical="center" wrapText="1"/>
    </xf>
    <xf numFmtId="176" fontId="44" fillId="0" borderId="3" xfId="1" applyNumberFormat="1" applyFont="1" applyBorder="1" applyAlignment="1">
      <alignment horizontal="center" vertical="center" wrapText="1"/>
    </xf>
    <xf numFmtId="0" fontId="32" fillId="0" borderId="0" xfId="1" applyFont="1" applyAlignment="1">
      <alignment vertical="center" wrapText="1"/>
    </xf>
    <xf numFmtId="0" fontId="11" fillId="0" borderId="62" xfId="1" applyFont="1" applyBorder="1" applyAlignment="1">
      <alignment horizontal="justify" vertical="center" wrapText="1"/>
    </xf>
    <xf numFmtId="0" fontId="11" fillId="0" borderId="133"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32" fillId="0" borderId="5" xfId="1" applyFont="1" applyBorder="1" applyAlignment="1">
      <alignment vertical="center" wrapText="1"/>
    </xf>
    <xf numFmtId="0" fontId="9" fillId="0" borderId="18" xfId="1" applyFont="1" applyBorder="1" applyAlignment="1">
      <alignment vertical="top" wrapText="1"/>
    </xf>
    <xf numFmtId="0" fontId="9" fillId="0" borderId="2" xfId="1" applyFont="1" applyBorder="1" applyAlignment="1">
      <alignment vertical="top" wrapText="1"/>
    </xf>
    <xf numFmtId="0" fontId="9" fillId="0" borderId="3" xfId="1" applyFont="1" applyBorder="1" applyAlignment="1">
      <alignment vertical="top" wrapText="1"/>
    </xf>
    <xf numFmtId="0" fontId="10" fillId="0" borderId="9" xfId="1" applyFont="1" applyBorder="1" applyAlignment="1">
      <alignment wrapText="1"/>
    </xf>
    <xf numFmtId="0" fontId="49" fillId="0" borderId="0" xfId="0" applyFont="1">
      <alignment vertical="center"/>
    </xf>
    <xf numFmtId="0" fontId="9" fillId="0" borderId="4" xfId="1" applyFont="1" applyBorder="1" applyAlignment="1">
      <alignment horizontal="justify" vertical="top" wrapText="1"/>
    </xf>
    <xf numFmtId="0" fontId="9" fillId="0" borderId="5" xfId="1" applyFont="1" applyBorder="1" applyAlignment="1">
      <alignment horizontal="justify" vertical="top" wrapText="1"/>
    </xf>
    <xf numFmtId="0" fontId="9" fillId="0" borderId="6" xfId="1" applyFont="1" applyBorder="1" applyAlignment="1">
      <alignment horizontal="justify" vertical="top" wrapText="1"/>
    </xf>
    <xf numFmtId="0" fontId="9" fillId="0" borderId="12" xfId="1" applyFont="1" applyBorder="1" applyAlignment="1">
      <alignment horizontal="justify" vertical="top" wrapText="1"/>
    </xf>
    <xf numFmtId="0" fontId="9" fillId="0" borderId="0" xfId="1" applyFont="1" applyAlignment="1">
      <alignment horizontal="justify" vertical="top" wrapText="1"/>
    </xf>
    <xf numFmtId="0" fontId="9" fillId="0" borderId="13" xfId="1" applyFont="1" applyBorder="1" applyAlignment="1">
      <alignment horizontal="justify" vertical="top" wrapText="1"/>
    </xf>
    <xf numFmtId="0" fontId="9" fillId="0" borderId="7" xfId="1" applyFont="1" applyBorder="1" applyAlignment="1">
      <alignment horizontal="justify" vertical="top" wrapText="1"/>
    </xf>
    <xf numFmtId="0" fontId="9" fillId="0" borderId="9" xfId="1" applyFont="1" applyBorder="1" applyAlignment="1">
      <alignment horizontal="justify" vertical="top" wrapText="1"/>
    </xf>
    <xf numFmtId="0" fontId="9" fillId="0" borderId="14" xfId="1" applyFont="1" applyBorder="1" applyAlignment="1">
      <alignment horizontal="justify" vertical="top"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71" fillId="0" borderId="12" xfId="1" applyFont="1" applyBorder="1" applyAlignment="1">
      <alignment horizontal="justify" vertical="center" wrapText="1"/>
    </xf>
    <xf numFmtId="0" fontId="71" fillId="0" borderId="0" xfId="1" applyFont="1" applyAlignment="1">
      <alignment horizontal="justify" vertical="center" wrapText="1"/>
    </xf>
    <xf numFmtId="0" fontId="71" fillId="0" borderId="13" xfId="1" applyFont="1" applyBorder="1" applyAlignment="1">
      <alignment horizontal="justify" vertical="center" wrapText="1"/>
    </xf>
    <xf numFmtId="0" fontId="1" fillId="0" borderId="4" xfId="1" applyBorder="1" applyAlignment="1">
      <alignment horizontal="left" vertical="center" wrapText="1"/>
    </xf>
    <xf numFmtId="0" fontId="1" fillId="0" borderId="5" xfId="1" applyBorder="1" applyAlignment="1">
      <alignment horizontal="left" vertical="center" wrapText="1"/>
    </xf>
    <xf numFmtId="0" fontId="1" fillId="0" borderId="6" xfId="1" applyBorder="1" applyAlignment="1">
      <alignment horizontal="left" vertical="center" wrapText="1"/>
    </xf>
    <xf numFmtId="0" fontId="1" fillId="0" borderId="12" xfId="1" applyBorder="1" applyAlignment="1">
      <alignment horizontal="left" vertical="center" wrapText="1"/>
    </xf>
    <xf numFmtId="0" fontId="1" fillId="0" borderId="0" xfId="1" applyAlignment="1">
      <alignment horizontal="left" vertical="center" wrapText="1"/>
    </xf>
    <xf numFmtId="0" fontId="1" fillId="0" borderId="13" xfId="1" applyBorder="1" applyAlignment="1">
      <alignment horizontal="left" vertical="center" wrapText="1"/>
    </xf>
    <xf numFmtId="0" fontId="1" fillId="0" borderId="7" xfId="1" applyBorder="1" applyAlignment="1">
      <alignment horizontal="left" vertical="center" wrapText="1"/>
    </xf>
    <xf numFmtId="0" fontId="1" fillId="0" borderId="9" xfId="1" applyBorder="1" applyAlignment="1">
      <alignment horizontal="left" vertical="center" wrapText="1"/>
    </xf>
    <xf numFmtId="0" fontId="1" fillId="0" borderId="14" xfId="1" applyBorder="1" applyAlignment="1">
      <alignment horizontal="left" vertical="center" wrapText="1"/>
    </xf>
    <xf numFmtId="0" fontId="65" fillId="0" borderId="4" xfId="0" applyFont="1" applyBorder="1" applyAlignment="1">
      <alignment horizontal="left" vertical="center"/>
    </xf>
    <xf numFmtId="0" fontId="65" fillId="0" borderId="5" xfId="0" applyFont="1" applyBorder="1" applyAlignment="1">
      <alignment horizontal="left" vertical="center"/>
    </xf>
    <xf numFmtId="0" fontId="65" fillId="0" borderId="6" xfId="0" applyFont="1" applyBorder="1" applyAlignment="1">
      <alignment horizontal="left" vertical="center"/>
    </xf>
    <xf numFmtId="0" fontId="65" fillId="0" borderId="12" xfId="0" applyFont="1" applyBorder="1" applyAlignment="1">
      <alignment horizontal="left" vertical="center"/>
    </xf>
    <xf numFmtId="0" fontId="65" fillId="0" borderId="0" xfId="0" applyFont="1" applyAlignment="1">
      <alignment horizontal="left" vertical="center"/>
    </xf>
    <xf numFmtId="0" fontId="65" fillId="0" borderId="13" xfId="0" applyFont="1" applyBorder="1" applyAlignment="1">
      <alignment horizontal="left" vertical="center"/>
    </xf>
    <xf numFmtId="0" fontId="65" fillId="0" borderId="7" xfId="0" applyFont="1" applyBorder="1" applyAlignment="1">
      <alignment horizontal="left" vertical="center"/>
    </xf>
    <xf numFmtId="0" fontId="65" fillId="0" borderId="9" xfId="0" applyFont="1" applyBorder="1" applyAlignment="1">
      <alignment horizontal="left" vertical="center"/>
    </xf>
    <xf numFmtId="0" fontId="65" fillId="0" borderId="14" xfId="0" applyFont="1" applyBorder="1" applyAlignment="1">
      <alignment horizontal="left" vertical="center"/>
    </xf>
    <xf numFmtId="0" fontId="1" fillId="0" borderId="4" xfId="6" applyBorder="1" applyAlignment="1">
      <alignment horizontal="left" vertical="center"/>
    </xf>
    <xf numFmtId="0" fontId="1" fillId="0" borderId="5" xfId="6" applyBorder="1" applyAlignment="1">
      <alignment horizontal="left" vertical="center"/>
    </xf>
    <xf numFmtId="0" fontId="1" fillId="0" borderId="6" xfId="6" applyBorder="1" applyAlignment="1">
      <alignment horizontal="left" vertical="center"/>
    </xf>
    <xf numFmtId="0" fontId="1" fillId="0" borderId="12" xfId="6" applyBorder="1" applyAlignment="1">
      <alignment horizontal="left" vertical="center"/>
    </xf>
    <xf numFmtId="0" fontId="1" fillId="0" borderId="0" xfId="6" applyAlignment="1">
      <alignment horizontal="left" vertical="center"/>
    </xf>
    <xf numFmtId="0" fontId="1" fillId="0" borderId="13" xfId="6" applyBorder="1" applyAlignment="1">
      <alignment horizontal="left" vertical="center"/>
    </xf>
    <xf numFmtId="0" fontId="1" fillId="0" borderId="7" xfId="6" applyBorder="1" applyAlignment="1">
      <alignment horizontal="left" vertical="center"/>
    </xf>
    <xf numFmtId="0" fontId="1" fillId="0" borderId="9" xfId="6" applyBorder="1" applyAlignment="1">
      <alignment horizontal="left" vertical="center"/>
    </xf>
    <xf numFmtId="0" fontId="1" fillId="0" borderId="14" xfId="6" applyBorder="1" applyAlignment="1">
      <alignment horizontal="left" vertical="center"/>
    </xf>
    <xf numFmtId="55" fontId="62" fillId="0" borderId="0" xfId="1" applyNumberFormat="1" applyFont="1" applyAlignment="1">
      <alignment horizontal="left" vertical="center" wrapText="1"/>
    </xf>
    <xf numFmtId="55" fontId="62" fillId="0" borderId="0" xfId="1" applyNumberFormat="1" applyFont="1" applyAlignment="1">
      <alignment horizontal="center" vertical="center" wrapText="1"/>
    </xf>
    <xf numFmtId="0" fontId="76" fillId="0" borderId="0" xfId="1" applyFont="1" applyAlignment="1">
      <alignment horizontal="justify" vertical="center" wrapText="1"/>
    </xf>
    <xf numFmtId="0" fontId="32" fillId="0" borderId="13" xfId="1" applyFont="1" applyBorder="1" applyAlignment="1">
      <alignment vertical="center" wrapText="1"/>
    </xf>
    <xf numFmtId="0" fontId="32" fillId="0" borderId="7" xfId="1" applyFont="1" applyBorder="1" applyAlignment="1">
      <alignment horizontal="left" vertical="center" wrapText="1" indent="1"/>
    </xf>
    <xf numFmtId="0" fontId="32" fillId="0" borderId="9" xfId="1" applyFont="1" applyBorder="1" applyAlignment="1">
      <alignment horizontal="left" vertical="center" wrapText="1" indent="1"/>
    </xf>
    <xf numFmtId="0" fontId="32" fillId="0" borderId="14" xfId="1" applyFont="1" applyBorder="1" applyAlignment="1">
      <alignment horizontal="left" vertical="center" wrapText="1" indent="1"/>
    </xf>
    <xf numFmtId="0" fontId="1" fillId="0" borderId="4" xfId="1" applyBorder="1" applyAlignment="1">
      <alignment horizontal="justify" vertical="center" wrapText="1"/>
    </xf>
    <xf numFmtId="0" fontId="1" fillId="0" borderId="5" xfId="1" applyBorder="1" applyAlignment="1">
      <alignment horizontal="justify" vertical="center" wrapText="1"/>
    </xf>
    <xf numFmtId="0" fontId="1" fillId="0" borderId="6" xfId="1" applyBorder="1" applyAlignment="1">
      <alignment horizontal="justify" vertical="center" wrapText="1"/>
    </xf>
    <xf numFmtId="0" fontId="1" fillId="0" borderId="12" xfId="1" applyBorder="1" applyAlignment="1">
      <alignment horizontal="justify" vertical="center" wrapText="1"/>
    </xf>
    <xf numFmtId="0" fontId="1" fillId="0" borderId="0" xfId="1" applyAlignment="1">
      <alignment horizontal="justify" vertical="center" wrapText="1"/>
    </xf>
    <xf numFmtId="0" fontId="1" fillId="0" borderId="13" xfId="1" applyBorder="1" applyAlignment="1">
      <alignment horizontal="justify" vertical="center" wrapText="1"/>
    </xf>
    <xf numFmtId="0" fontId="1" fillId="0" borderId="7" xfId="1" applyBorder="1" applyAlignment="1">
      <alignment horizontal="justify" vertical="center" wrapText="1"/>
    </xf>
    <xf numFmtId="0" fontId="1" fillId="0" borderId="9" xfId="1" applyBorder="1" applyAlignment="1">
      <alignment horizontal="justify" vertical="center" wrapText="1"/>
    </xf>
    <xf numFmtId="0" fontId="1" fillId="0" borderId="14" xfId="1" applyBorder="1" applyAlignment="1">
      <alignment horizontal="justify" vertical="center" wrapText="1"/>
    </xf>
    <xf numFmtId="0" fontId="32" fillId="0" borderId="4" xfId="1" applyFont="1" applyBorder="1" applyAlignment="1">
      <alignment horizontal="left" vertical="center" wrapText="1" indent="1"/>
    </xf>
    <xf numFmtId="0" fontId="32" fillId="0" borderId="5" xfId="1" applyFont="1" applyBorder="1" applyAlignment="1">
      <alignment horizontal="left" vertical="center" wrapText="1" indent="1"/>
    </xf>
    <xf numFmtId="0" fontId="9" fillId="0" borderId="12" xfId="1" applyFont="1" applyBorder="1" applyAlignment="1">
      <alignment horizontal="justify" vertical="center" wrapText="1"/>
    </xf>
    <xf numFmtId="0" fontId="9" fillId="0" borderId="0" xfId="1" applyFont="1" applyAlignment="1">
      <alignment horizontal="justify" vertical="center" wrapText="1"/>
    </xf>
    <xf numFmtId="0" fontId="24" fillId="0" borderId="13" xfId="5" applyFont="1" applyBorder="1" applyAlignment="1">
      <alignment horizontal="center" vertical="center"/>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2" fillId="0" borderId="11"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9" fillId="0" borderId="8" xfId="4" applyFont="1" applyBorder="1" applyAlignment="1">
      <alignment horizontal="center" vertical="top" wrapText="1"/>
    </xf>
    <xf numFmtId="0" fontId="19" fillId="0" borderId="8" xfId="4" applyFont="1" applyBorder="1" applyAlignment="1">
      <alignment horizontal="left" vertical="center" wrapText="1"/>
    </xf>
    <xf numFmtId="0" fontId="9" fillId="0" borderId="0" xfId="0" applyFont="1" applyAlignment="1">
      <alignment vertical="center" wrapText="1"/>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0" fillId="0" borderId="7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4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28"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13" xfId="0" applyFont="1" applyBorder="1" applyAlignment="1">
      <alignment horizontal="left" vertical="center" wrapText="1" indent="1"/>
    </xf>
    <xf numFmtId="0" fontId="10" fillId="0" borderId="14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8" xfId="0" applyFont="1" applyBorder="1" applyAlignment="1">
      <alignment horizontal="left" vertical="center" wrapText="1"/>
    </xf>
    <xf numFmtId="0" fontId="7" fillId="0" borderId="1" xfId="0" applyFont="1" applyBorder="1" applyAlignment="1">
      <alignment vertical="center" wrapText="1"/>
    </xf>
    <xf numFmtId="0" fontId="7" fillId="0" borderId="39" xfId="0" applyFont="1" applyBorder="1" applyAlignment="1">
      <alignment vertical="center" wrapTex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30" xfId="0" applyFont="1" applyBorder="1" applyAlignment="1">
      <alignment horizontal="center" vertical="center" wrapText="1"/>
    </xf>
    <xf numFmtId="0" fontId="10" fillId="0" borderId="51"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45" fillId="11" borderId="128" xfId="0" applyFont="1" applyFill="1" applyBorder="1" applyAlignment="1">
      <alignment horizontal="center" vertical="center"/>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0" fillId="11" borderId="128" xfId="0" applyFill="1" applyBorder="1">
      <alignment vertical="center"/>
    </xf>
    <xf numFmtId="0" fontId="0" fillId="0" borderId="49" xfId="0" applyBorder="1">
      <alignment vertical="center"/>
    </xf>
    <xf numFmtId="0" fontId="10" fillId="0" borderId="106" xfId="0" applyFont="1" applyBorder="1" applyAlignment="1" applyProtection="1">
      <alignment horizontal="left" vertical="center" wrapText="1" indent="1"/>
      <protection locked="0"/>
    </xf>
    <xf numFmtId="0" fontId="10" fillId="0" borderId="137"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139"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0" xfId="0" applyFont="1" applyBorder="1" applyAlignment="1" applyProtection="1">
      <alignment horizontal="center" wrapText="1"/>
      <protection locked="0"/>
    </xf>
    <xf numFmtId="0" fontId="10" fillId="0" borderId="128"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7" fillId="2" borderId="10" xfId="4" applyFont="1" applyFill="1" applyBorder="1" applyAlignment="1">
      <alignment horizontal="center" vertical="center" textRotation="255"/>
    </xf>
    <xf numFmtId="0" fontId="5" fillId="0" borderId="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1" fillId="0" borderId="13" xfId="4" applyFont="1" applyBorder="1" applyAlignment="1" applyProtection="1">
      <alignment horizontal="center" vertical="center" wrapText="1"/>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17" xfId="4" applyFont="1" applyBorder="1" applyProtection="1">
      <alignment vertical="center"/>
      <protection locked="0"/>
    </xf>
    <xf numFmtId="0" fontId="51"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cellXfs>
  <cellStyles count="9">
    <cellStyle name="ハイパーリンク" xfId="7" builtinId="8"/>
    <cellStyle name="桁区切り" xfId="8" builtinId="6"/>
    <cellStyle name="標準" xfId="0" builtinId="0"/>
    <cellStyle name="標準_Sheet1" xfId="1" xr:uid="{00000000-0005-0000-0000-000003000000}"/>
    <cellStyle name="標準_Sheet3" xfId="6" xr:uid="{00000000-0005-0000-0000-000004000000}"/>
    <cellStyle name="標準_Sheet5" xfId="2" xr:uid="{00000000-0005-0000-0000-000005000000}"/>
    <cellStyle name="標準_Sheet7" xfId="3" xr:uid="{00000000-0005-0000-0000-000006000000}"/>
    <cellStyle name="標準_応募用紙0413" xfId="4" xr:uid="{00000000-0005-0000-0000-000007000000}"/>
    <cellStyle name="標準_照会⑨" xfId="5" xr:uid="{00000000-0005-0000-0000-000008000000}"/>
  </cellStyles>
  <dxfs count="13">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23381</xdr:colOff>
      <xdr:row>26</xdr:row>
      <xdr:rowOff>261506</xdr:rowOff>
    </xdr:from>
    <xdr:to>
      <xdr:col>34</xdr:col>
      <xdr:colOff>450274</xdr:colOff>
      <xdr:row>32</xdr:row>
      <xdr:rowOff>34638</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7937790" y="8054688"/>
          <a:ext cx="13302961" cy="12538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22</xdr:col>
      <xdr:colOff>17318</xdr:colOff>
      <xdr:row>24</xdr:row>
      <xdr:rowOff>56285</xdr:rowOff>
    </xdr:from>
    <xdr:to>
      <xdr:col>32</xdr:col>
      <xdr:colOff>376670</xdr:colOff>
      <xdr:row>26</xdr:row>
      <xdr:rowOff>225137</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7931727" y="7174058"/>
          <a:ext cx="11867284" cy="8442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（対象の種別について①の欄から選択し、複数ある場合は②、③・・・⑮の欄の順で選択してください。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3" name="テキスト ボックス 2">
          <a:extLst>
            <a:ext uri="{FF2B5EF4-FFF2-40B4-BE49-F238E27FC236}">
              <a16:creationId xmlns:a16="http://schemas.microsoft.com/office/drawing/2014/main" id="{954EFF26-B51A-485C-9DDC-71B30CB68773}"/>
            </a:ext>
          </a:extLst>
        </xdr:cNvPr>
        <xdr:cNvSpPr txBox="1"/>
      </xdr:nvSpPr>
      <xdr:spPr>
        <a:xfrm>
          <a:off x="7343775" y="2838450"/>
          <a:ext cx="82677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2" name="テキスト ボックス 1">
          <a:extLst>
            <a:ext uri="{FF2B5EF4-FFF2-40B4-BE49-F238E27FC236}">
              <a16:creationId xmlns:a16="http://schemas.microsoft.com/office/drawing/2014/main" id="{15B33139-B1B4-4E8B-BC72-677E458998DD}"/>
            </a:ext>
          </a:extLst>
        </xdr:cNvPr>
        <xdr:cNvSpPr txBox="1"/>
      </xdr:nvSpPr>
      <xdr:spPr>
        <a:xfrm>
          <a:off x="7172325" y="2114550"/>
          <a:ext cx="68051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7"/>
  <sheetViews>
    <sheetView tabSelected="1" view="pageBreakPreview" zoomScale="88" zoomScaleNormal="100" zoomScaleSheetLayoutView="88" workbookViewId="0">
      <selection activeCell="B2" sqref="B2"/>
    </sheetView>
  </sheetViews>
  <sheetFormatPr defaultRowHeight="13.5" x14ac:dyDescent="0.15"/>
  <cols>
    <col min="1" max="1" width="11.625" customWidth="1"/>
    <col min="2" max="2" width="119.125" customWidth="1"/>
  </cols>
  <sheetData>
    <row r="1" spans="1:2" ht="26.25" customHeight="1" thickBot="1" x14ac:dyDescent="0.2">
      <c r="A1" s="37" t="s">
        <v>677</v>
      </c>
      <c r="B1" s="56"/>
    </row>
    <row r="2" spans="1:2" ht="20.100000000000001" customHeight="1" x14ac:dyDescent="0.15">
      <c r="A2" s="329" t="s">
        <v>70</v>
      </c>
      <c r="B2" s="125" t="s">
        <v>471</v>
      </c>
    </row>
    <row r="3" spans="1:2" ht="20.100000000000001" customHeight="1" x14ac:dyDescent="0.15">
      <c r="A3" s="330"/>
      <c r="B3" s="126" t="s">
        <v>472</v>
      </c>
    </row>
    <row r="4" spans="1:2" ht="20.100000000000001" customHeight="1" x14ac:dyDescent="0.15">
      <c r="A4" s="330"/>
      <c r="B4" s="126" t="s">
        <v>682</v>
      </c>
    </row>
    <row r="5" spans="1:2" ht="20.100000000000001" customHeight="1" x14ac:dyDescent="0.15">
      <c r="A5" s="330"/>
      <c r="B5" s="126" t="s">
        <v>683</v>
      </c>
    </row>
    <row r="6" spans="1:2" ht="20.100000000000001" customHeight="1" x14ac:dyDescent="0.15">
      <c r="A6" s="330"/>
      <c r="B6" s="126" t="s">
        <v>644</v>
      </c>
    </row>
    <row r="7" spans="1:2" ht="20.100000000000001" customHeight="1" x14ac:dyDescent="0.15">
      <c r="A7" s="330"/>
      <c r="B7" s="126" t="s">
        <v>684</v>
      </c>
    </row>
    <row r="8" spans="1:2" ht="30" customHeight="1" x14ac:dyDescent="0.15">
      <c r="A8" s="330"/>
      <c r="B8" s="126" t="s">
        <v>480</v>
      </c>
    </row>
    <row r="9" spans="1:2" ht="20.100000000000001" customHeight="1" x14ac:dyDescent="0.15">
      <c r="A9" s="330"/>
      <c r="B9" s="126" t="s">
        <v>685</v>
      </c>
    </row>
    <row r="10" spans="1:2" ht="20.100000000000001" customHeight="1" x14ac:dyDescent="0.15">
      <c r="A10" s="330"/>
      <c r="B10" s="126" t="s">
        <v>466</v>
      </c>
    </row>
    <row r="11" spans="1:2" ht="20.100000000000001" customHeight="1" x14ac:dyDescent="0.15">
      <c r="A11" s="330"/>
      <c r="B11" s="126" t="s">
        <v>645</v>
      </c>
    </row>
    <row r="12" spans="1:2" ht="20.100000000000001" customHeight="1" x14ac:dyDescent="0.15">
      <c r="A12" s="330"/>
      <c r="B12" s="126" t="s">
        <v>461</v>
      </c>
    </row>
    <row r="13" spans="1:2" ht="20.100000000000001" customHeight="1" x14ac:dyDescent="0.15">
      <c r="A13" s="330"/>
      <c r="B13" s="126" t="s">
        <v>686</v>
      </c>
    </row>
    <row r="14" spans="1:2" ht="20.100000000000001" customHeight="1" x14ac:dyDescent="0.15">
      <c r="A14" s="330"/>
      <c r="B14" s="126" t="s">
        <v>462</v>
      </c>
    </row>
    <row r="15" spans="1:2" ht="20.100000000000001" customHeight="1" thickBot="1" x14ac:dyDescent="0.2">
      <c r="A15" s="331"/>
      <c r="B15" s="127" t="s">
        <v>460</v>
      </c>
    </row>
    <row r="16" spans="1:2" ht="20.100000000000001" customHeight="1" thickBot="1" x14ac:dyDescent="0.2">
      <c r="A16" s="243"/>
      <c r="B16" s="127"/>
    </row>
    <row r="17" spans="1:2" ht="20.100000000000001" customHeight="1" thickBot="1" x14ac:dyDescent="0.2">
      <c r="A17" s="335" t="s">
        <v>463</v>
      </c>
      <c r="B17" s="336"/>
    </row>
    <row r="18" spans="1:2" ht="20.100000000000001" customHeight="1" x14ac:dyDescent="0.15">
      <c r="A18" s="52" t="s">
        <v>108</v>
      </c>
      <c r="B18" s="242" t="s">
        <v>284</v>
      </c>
    </row>
    <row r="19" spans="1:2" ht="20.100000000000001" customHeight="1" x14ac:dyDescent="0.15">
      <c r="A19" s="52"/>
      <c r="B19" s="170" t="s">
        <v>467</v>
      </c>
    </row>
    <row r="20" spans="1:2" ht="20.100000000000001" customHeight="1" x14ac:dyDescent="0.15">
      <c r="A20" s="52"/>
      <c r="B20" s="170" t="s">
        <v>687</v>
      </c>
    </row>
    <row r="21" spans="1:2" ht="20.100000000000001" customHeight="1" x14ac:dyDescent="0.15">
      <c r="A21" s="52"/>
      <c r="B21" s="170" t="s">
        <v>552</v>
      </c>
    </row>
    <row r="22" spans="1:2" ht="20.100000000000001" customHeight="1" x14ac:dyDescent="0.15">
      <c r="A22" s="38"/>
      <c r="B22" s="170" t="s">
        <v>82</v>
      </c>
    </row>
    <row r="23" spans="1:2" ht="20.100000000000001" customHeight="1" x14ac:dyDescent="0.15">
      <c r="A23" s="38"/>
      <c r="B23" s="170" t="s">
        <v>656</v>
      </c>
    </row>
    <row r="24" spans="1:2" ht="20.100000000000001" customHeight="1" x14ac:dyDescent="0.15">
      <c r="A24" s="38"/>
      <c r="B24" s="263" t="s">
        <v>688</v>
      </c>
    </row>
    <row r="25" spans="1:2" ht="20.100000000000001" customHeight="1" x14ac:dyDescent="0.15">
      <c r="A25" s="38"/>
      <c r="B25" s="170" t="s">
        <v>657</v>
      </c>
    </row>
    <row r="26" spans="1:2" ht="20.100000000000001" customHeight="1" x14ac:dyDescent="0.15">
      <c r="A26" s="38"/>
      <c r="B26" s="170" t="s">
        <v>660</v>
      </c>
    </row>
    <row r="27" spans="1:2" ht="20.100000000000001" customHeight="1" x14ac:dyDescent="0.15">
      <c r="A27" s="38"/>
      <c r="B27" s="170" t="s">
        <v>666</v>
      </c>
    </row>
    <row r="28" spans="1:2" ht="20.100000000000001" customHeight="1" x14ac:dyDescent="0.15">
      <c r="A28" s="38"/>
      <c r="B28" s="170" t="s">
        <v>661</v>
      </c>
    </row>
    <row r="29" spans="1:2" ht="20.100000000000001" customHeight="1" x14ac:dyDescent="0.15">
      <c r="A29" s="38"/>
      <c r="B29" s="170" t="s">
        <v>689</v>
      </c>
    </row>
    <row r="30" spans="1:2" ht="20.100000000000001" customHeight="1" x14ac:dyDescent="0.15">
      <c r="A30" s="38"/>
      <c r="B30" s="170" t="s">
        <v>690</v>
      </c>
    </row>
    <row r="31" spans="1:2" ht="30" customHeight="1" x14ac:dyDescent="0.15">
      <c r="A31" s="38"/>
      <c r="B31" s="170" t="s">
        <v>691</v>
      </c>
    </row>
    <row r="32" spans="1:2" ht="30" customHeight="1" x14ac:dyDescent="0.15">
      <c r="A32" s="38"/>
      <c r="B32" s="170" t="s">
        <v>692</v>
      </c>
    </row>
    <row r="33" spans="1:2" ht="20.100000000000001" customHeight="1" x14ac:dyDescent="0.15">
      <c r="A33" s="38"/>
      <c r="B33" s="170" t="s">
        <v>83</v>
      </c>
    </row>
    <row r="34" spans="1:2" ht="30" customHeight="1" x14ac:dyDescent="0.15">
      <c r="A34" s="38"/>
      <c r="B34" s="170" t="s">
        <v>646</v>
      </c>
    </row>
    <row r="35" spans="1:2" ht="30" customHeight="1" thickBot="1" x14ac:dyDescent="0.2">
      <c r="A35" s="38"/>
      <c r="B35" s="171" t="s">
        <v>647</v>
      </c>
    </row>
    <row r="36" spans="1:2" ht="20.100000000000001" customHeight="1" x14ac:dyDescent="0.15">
      <c r="A36" s="38"/>
      <c r="B36" s="173" t="s">
        <v>286</v>
      </c>
    </row>
    <row r="37" spans="1:2" ht="20.100000000000001" customHeight="1" x14ac:dyDescent="0.15">
      <c r="A37" s="38"/>
      <c r="B37" s="213" t="s">
        <v>287</v>
      </c>
    </row>
    <row r="38" spans="1:2" ht="20.100000000000001" customHeight="1" x14ac:dyDescent="0.15">
      <c r="A38" s="38"/>
      <c r="B38" s="214" t="s">
        <v>285</v>
      </c>
    </row>
    <row r="39" spans="1:2" ht="20.100000000000001" customHeight="1" x14ac:dyDescent="0.15">
      <c r="A39" s="38"/>
      <c r="B39" s="213" t="s">
        <v>405</v>
      </c>
    </row>
    <row r="40" spans="1:2" ht="20.100000000000001" customHeight="1" x14ac:dyDescent="0.15">
      <c r="A40" s="38"/>
      <c r="B40" s="214" t="s">
        <v>407</v>
      </c>
    </row>
    <row r="41" spans="1:2" ht="20.100000000000001" customHeight="1" x14ac:dyDescent="0.15">
      <c r="A41" s="38"/>
      <c r="B41" s="170" t="s">
        <v>406</v>
      </c>
    </row>
    <row r="42" spans="1:2" ht="34.5" customHeight="1" x14ac:dyDescent="0.15">
      <c r="A42" s="38"/>
      <c r="B42" s="170" t="s">
        <v>648</v>
      </c>
    </row>
    <row r="43" spans="1:2" ht="34.5" customHeight="1" x14ac:dyDescent="0.15">
      <c r="A43" s="38"/>
      <c r="B43" s="170" t="s">
        <v>412</v>
      </c>
    </row>
    <row r="44" spans="1:2" ht="20.100000000000001" customHeight="1" x14ac:dyDescent="0.15">
      <c r="A44" s="38"/>
      <c r="B44" s="170" t="s">
        <v>650</v>
      </c>
    </row>
    <row r="45" spans="1:2" ht="20.100000000000001" customHeight="1" x14ac:dyDescent="0.15">
      <c r="A45" s="38"/>
      <c r="B45" s="170" t="s">
        <v>408</v>
      </c>
    </row>
    <row r="46" spans="1:2" ht="20.100000000000001" customHeight="1" x14ac:dyDescent="0.15">
      <c r="A46" s="38"/>
      <c r="B46" s="215" t="s">
        <v>288</v>
      </c>
    </row>
    <row r="47" spans="1:2" ht="20.100000000000001" customHeight="1" x14ac:dyDescent="0.15">
      <c r="A47" s="38"/>
      <c r="B47" s="170" t="s">
        <v>409</v>
      </c>
    </row>
    <row r="48" spans="1:2" ht="30.75" customHeight="1" x14ac:dyDescent="0.15">
      <c r="A48" s="38"/>
      <c r="B48" s="170" t="s">
        <v>649</v>
      </c>
    </row>
    <row r="49" spans="1:2" ht="30.75" customHeight="1" x14ac:dyDescent="0.15">
      <c r="A49" s="38"/>
      <c r="B49" s="170" t="s">
        <v>410</v>
      </c>
    </row>
    <row r="50" spans="1:2" ht="20.100000000000001" customHeight="1" x14ac:dyDescent="0.15">
      <c r="A50" s="38"/>
      <c r="B50" s="170" t="s">
        <v>411</v>
      </c>
    </row>
    <row r="51" spans="1:2" ht="20.100000000000001" customHeight="1" x14ac:dyDescent="0.15">
      <c r="A51" s="38"/>
      <c r="B51" s="170" t="s">
        <v>651</v>
      </c>
    </row>
    <row r="52" spans="1:2" ht="20.100000000000001" customHeight="1" x14ac:dyDescent="0.15">
      <c r="A52" s="38"/>
      <c r="B52" s="170" t="s">
        <v>509</v>
      </c>
    </row>
    <row r="53" spans="1:2" ht="34.5" customHeight="1" x14ac:dyDescent="0.15">
      <c r="A53" s="38"/>
      <c r="B53" s="170" t="s">
        <v>413</v>
      </c>
    </row>
    <row r="54" spans="1:2" ht="20.100000000000001" customHeight="1" x14ac:dyDescent="0.15">
      <c r="A54" s="38"/>
      <c r="B54" s="215" t="s">
        <v>84</v>
      </c>
    </row>
    <row r="55" spans="1:2" ht="20.100000000000001" customHeight="1" x14ac:dyDescent="0.15">
      <c r="A55" s="38"/>
      <c r="B55" s="170" t="s">
        <v>652</v>
      </c>
    </row>
    <row r="56" spans="1:2" ht="20.100000000000001" customHeight="1" x14ac:dyDescent="0.15">
      <c r="A56" s="38"/>
      <c r="B56" s="170" t="s">
        <v>653</v>
      </c>
    </row>
    <row r="57" spans="1:2" ht="30" customHeight="1" thickBot="1" x14ac:dyDescent="0.2">
      <c r="A57" s="38"/>
      <c r="B57" s="171" t="s">
        <v>654</v>
      </c>
    </row>
    <row r="58" spans="1:2" ht="20.100000000000001" customHeight="1" x14ac:dyDescent="0.15">
      <c r="A58" s="38" t="s">
        <v>465</v>
      </c>
      <c r="B58" s="172" t="s">
        <v>415</v>
      </c>
    </row>
    <row r="59" spans="1:2" ht="20.100000000000001" customHeight="1" x14ac:dyDescent="0.15">
      <c r="A59" s="38"/>
      <c r="B59" s="172" t="s">
        <v>420</v>
      </c>
    </row>
    <row r="60" spans="1:2" ht="20.100000000000001" customHeight="1" x14ac:dyDescent="0.15">
      <c r="A60" s="38"/>
      <c r="B60" s="128" t="s">
        <v>597</v>
      </c>
    </row>
    <row r="61" spans="1:2" ht="19.5" customHeight="1" x14ac:dyDescent="0.15">
      <c r="A61" s="38"/>
      <c r="B61" s="128" t="s">
        <v>598</v>
      </c>
    </row>
    <row r="62" spans="1:2" ht="39.950000000000003" customHeight="1" x14ac:dyDescent="0.15">
      <c r="A62" s="38"/>
      <c r="B62" s="130" t="s">
        <v>693</v>
      </c>
    </row>
    <row r="63" spans="1:2" ht="20.100000000000001" customHeight="1" x14ac:dyDescent="0.15">
      <c r="A63" s="38"/>
      <c r="B63" s="129" t="s">
        <v>414</v>
      </c>
    </row>
    <row r="64" spans="1:2" ht="20.100000000000001" customHeight="1" x14ac:dyDescent="0.15">
      <c r="A64" s="38"/>
      <c r="B64" s="126" t="s">
        <v>655</v>
      </c>
    </row>
    <row r="65" spans="1:2" ht="20.100000000000001" customHeight="1" x14ac:dyDescent="0.15">
      <c r="A65" s="38"/>
      <c r="B65" s="126" t="s">
        <v>694</v>
      </c>
    </row>
    <row r="66" spans="1:2" ht="20.100000000000001" customHeight="1" x14ac:dyDescent="0.15">
      <c r="A66" s="38"/>
      <c r="B66" s="126" t="s">
        <v>676</v>
      </c>
    </row>
    <row r="67" spans="1:2" ht="20.100000000000001" customHeight="1" x14ac:dyDescent="0.15">
      <c r="A67" s="38"/>
      <c r="B67" s="126" t="s">
        <v>564</v>
      </c>
    </row>
    <row r="68" spans="1:2" ht="20.100000000000001" customHeight="1" x14ac:dyDescent="0.15">
      <c r="A68" s="38"/>
      <c r="B68" s="126" t="s">
        <v>680</v>
      </c>
    </row>
    <row r="69" spans="1:2" ht="20.100000000000001" customHeight="1" x14ac:dyDescent="0.15">
      <c r="A69" s="38"/>
      <c r="B69" s="172" t="s">
        <v>421</v>
      </c>
    </row>
    <row r="70" spans="1:2" ht="20.100000000000001" customHeight="1" thickBot="1" x14ac:dyDescent="0.2">
      <c r="A70" s="38"/>
      <c r="B70" s="216" t="s">
        <v>681</v>
      </c>
    </row>
    <row r="71" spans="1:2" ht="20.100000000000001" customHeight="1" x14ac:dyDescent="0.15">
      <c r="A71" s="38"/>
      <c r="B71" s="217" t="s">
        <v>416</v>
      </c>
    </row>
    <row r="72" spans="1:2" ht="22.5" customHeight="1" x14ac:dyDescent="0.15">
      <c r="A72" s="38"/>
      <c r="B72" s="126" t="s">
        <v>417</v>
      </c>
    </row>
    <row r="73" spans="1:2" ht="20.100000000000001" customHeight="1" x14ac:dyDescent="0.15">
      <c r="A73" s="38"/>
      <c r="B73" s="126" t="s">
        <v>679</v>
      </c>
    </row>
    <row r="74" spans="1:2" ht="20.100000000000001" customHeight="1" x14ac:dyDescent="0.15">
      <c r="A74" s="38"/>
      <c r="B74" s="126" t="s">
        <v>148</v>
      </c>
    </row>
    <row r="75" spans="1:2" ht="20.100000000000001" customHeight="1" x14ac:dyDescent="0.15">
      <c r="A75" s="38"/>
      <c r="B75" s="126" t="s">
        <v>147</v>
      </c>
    </row>
    <row r="76" spans="1:2" ht="20.100000000000001" customHeight="1" x14ac:dyDescent="0.15">
      <c r="A76" s="38"/>
      <c r="B76" s="126" t="s">
        <v>146</v>
      </c>
    </row>
    <row r="77" spans="1:2" ht="20.100000000000001" customHeight="1" x14ac:dyDescent="0.15">
      <c r="A77" s="38"/>
      <c r="B77" s="126" t="s">
        <v>145</v>
      </c>
    </row>
    <row r="78" spans="1:2" ht="20.100000000000001" customHeight="1" x14ac:dyDescent="0.15">
      <c r="A78" s="38"/>
      <c r="B78" s="126" t="s">
        <v>149</v>
      </c>
    </row>
    <row r="79" spans="1:2" ht="39.950000000000003" customHeight="1" x14ac:dyDescent="0.15">
      <c r="A79" s="38"/>
      <c r="B79" s="126" t="s">
        <v>150</v>
      </c>
    </row>
    <row r="80" spans="1:2" ht="20.100000000000001" customHeight="1" x14ac:dyDescent="0.15">
      <c r="A80" s="38"/>
      <c r="B80" s="126" t="s">
        <v>85</v>
      </c>
    </row>
    <row r="81" spans="1:2" ht="20.100000000000001" customHeight="1" x14ac:dyDescent="0.15">
      <c r="A81" s="38"/>
      <c r="B81" s="126" t="s">
        <v>159</v>
      </c>
    </row>
    <row r="82" spans="1:2" ht="20.100000000000001" customHeight="1" thickBot="1" x14ac:dyDescent="0.2">
      <c r="A82" s="38"/>
      <c r="B82" s="127" t="s">
        <v>418</v>
      </c>
    </row>
    <row r="83" spans="1:2" ht="20.100000000000001" customHeight="1" x14ac:dyDescent="0.15">
      <c r="A83" s="38"/>
      <c r="B83" s="173" t="s">
        <v>133</v>
      </c>
    </row>
    <row r="84" spans="1:2" ht="20.100000000000001" customHeight="1" x14ac:dyDescent="0.15">
      <c r="A84" s="38"/>
      <c r="B84" s="170" t="s">
        <v>695</v>
      </c>
    </row>
    <row r="85" spans="1:2" ht="20.100000000000001" customHeight="1" x14ac:dyDescent="0.15">
      <c r="A85" s="38"/>
      <c r="B85" s="170" t="s">
        <v>599</v>
      </c>
    </row>
    <row r="86" spans="1:2" ht="30" customHeight="1" x14ac:dyDescent="0.15">
      <c r="A86" s="38"/>
      <c r="B86" s="170" t="s">
        <v>468</v>
      </c>
    </row>
    <row r="87" spans="1:2" ht="20.100000000000001" customHeight="1" thickBot="1" x14ac:dyDescent="0.2">
      <c r="A87" s="38"/>
      <c r="B87" s="323" t="s">
        <v>366</v>
      </c>
    </row>
    <row r="88" spans="1:2" ht="20.100000000000001" customHeight="1" thickBot="1" x14ac:dyDescent="0.2">
      <c r="A88" s="337"/>
      <c r="B88" s="337"/>
    </row>
    <row r="89" spans="1:2" ht="20.100000000000001" customHeight="1" thickBot="1" x14ac:dyDescent="0.2">
      <c r="A89" s="335" t="s">
        <v>464</v>
      </c>
      <c r="B89" s="336"/>
    </row>
    <row r="90" spans="1:2" ht="20.100000000000001" customHeight="1" x14ac:dyDescent="0.15">
      <c r="A90" s="51" t="s">
        <v>109</v>
      </c>
      <c r="B90" s="131" t="s">
        <v>696</v>
      </c>
    </row>
    <row r="91" spans="1:2" ht="20.100000000000001" customHeight="1" x14ac:dyDescent="0.15">
      <c r="A91" s="65" t="s">
        <v>110</v>
      </c>
      <c r="B91" s="129" t="s">
        <v>697</v>
      </c>
    </row>
    <row r="92" spans="1:2" ht="20.100000000000001" customHeight="1" x14ac:dyDescent="0.15">
      <c r="A92" s="65"/>
      <c r="B92" s="129" t="s">
        <v>101</v>
      </c>
    </row>
    <row r="93" spans="1:2" ht="20.100000000000001" customHeight="1" thickBot="1" x14ac:dyDescent="0.2">
      <c r="A93" s="39"/>
      <c r="B93" s="132" t="s">
        <v>698</v>
      </c>
    </row>
    <row r="94" spans="1:2" ht="20.100000000000001" customHeight="1" x14ac:dyDescent="0.15">
      <c r="A94" s="52"/>
      <c r="B94" s="129" t="s">
        <v>103</v>
      </c>
    </row>
    <row r="95" spans="1:2" ht="20.100000000000001" customHeight="1" x14ac:dyDescent="0.15">
      <c r="A95" s="52" t="s">
        <v>111</v>
      </c>
      <c r="B95" s="129" t="s">
        <v>87</v>
      </c>
    </row>
    <row r="96" spans="1:2" ht="20.100000000000001" customHeight="1" x14ac:dyDescent="0.15">
      <c r="A96" s="65" t="s">
        <v>112</v>
      </c>
      <c r="B96" s="129" t="s">
        <v>98</v>
      </c>
    </row>
    <row r="97" spans="1:2" ht="20.100000000000001" customHeight="1" x14ac:dyDescent="0.15">
      <c r="A97" s="38"/>
      <c r="B97" s="129" t="s">
        <v>88</v>
      </c>
    </row>
    <row r="98" spans="1:2" ht="20.100000000000001" customHeight="1" thickBot="1" x14ac:dyDescent="0.2">
      <c r="A98" s="39"/>
      <c r="B98" s="132" t="s">
        <v>422</v>
      </c>
    </row>
    <row r="99" spans="1:2" ht="20.100000000000001" customHeight="1" x14ac:dyDescent="0.15">
      <c r="A99" s="332" t="s">
        <v>129</v>
      </c>
      <c r="B99" s="129" t="s">
        <v>89</v>
      </c>
    </row>
    <row r="100" spans="1:2" ht="20.100000000000001" customHeight="1" x14ac:dyDescent="0.15">
      <c r="A100" s="333"/>
      <c r="B100" s="129" t="s">
        <v>699</v>
      </c>
    </row>
    <row r="101" spans="1:2" ht="20.100000000000001" customHeight="1" x14ac:dyDescent="0.15">
      <c r="A101" s="333"/>
      <c r="B101" s="129" t="s">
        <v>86</v>
      </c>
    </row>
    <row r="102" spans="1:2" ht="20.100000000000001" customHeight="1" x14ac:dyDescent="0.15">
      <c r="A102" s="333"/>
      <c r="B102" s="129" t="s">
        <v>102</v>
      </c>
    </row>
    <row r="103" spans="1:2" ht="39.950000000000003" customHeight="1" x14ac:dyDescent="0.15">
      <c r="A103" s="333"/>
      <c r="B103" s="129" t="s">
        <v>662</v>
      </c>
    </row>
    <row r="104" spans="1:2" ht="20.100000000000001" customHeight="1" thickBot="1" x14ac:dyDescent="0.2">
      <c r="A104" s="334"/>
      <c r="B104" s="132" t="s">
        <v>90</v>
      </c>
    </row>
    <row r="105" spans="1:2" ht="20.100000000000001" customHeight="1" x14ac:dyDescent="0.15">
      <c r="A105" s="332" t="s">
        <v>113</v>
      </c>
      <c r="B105" s="129" t="s">
        <v>663</v>
      </c>
    </row>
    <row r="106" spans="1:2" ht="20.100000000000001" customHeight="1" x14ac:dyDescent="0.15">
      <c r="A106" s="333"/>
      <c r="B106" s="129" t="s">
        <v>181</v>
      </c>
    </row>
    <row r="107" spans="1:2" ht="20.100000000000001" customHeight="1" x14ac:dyDescent="0.15">
      <c r="A107" s="333"/>
      <c r="B107" s="129" t="s">
        <v>100</v>
      </c>
    </row>
    <row r="108" spans="1:2" ht="20.100000000000001" customHeight="1" x14ac:dyDescent="0.15">
      <c r="A108" s="333"/>
      <c r="B108" s="129" t="s">
        <v>91</v>
      </c>
    </row>
    <row r="109" spans="1:2" ht="20.100000000000001" customHeight="1" x14ac:dyDescent="0.15">
      <c r="A109" s="333"/>
      <c r="B109" s="129" t="s">
        <v>700</v>
      </c>
    </row>
    <row r="110" spans="1:2" ht="20.100000000000001" customHeight="1" thickBot="1" x14ac:dyDescent="0.2">
      <c r="A110" s="334"/>
      <c r="B110" s="132" t="s">
        <v>101</v>
      </c>
    </row>
    <row r="111" spans="1:2" ht="20.100000000000001" customHeight="1" x14ac:dyDescent="0.15">
      <c r="A111" s="332" t="s">
        <v>114</v>
      </c>
      <c r="B111" s="129" t="s">
        <v>358</v>
      </c>
    </row>
    <row r="112" spans="1:2" ht="20.100000000000001" customHeight="1" thickBot="1" x14ac:dyDescent="0.2">
      <c r="A112" s="334"/>
      <c r="B112" s="132" t="s">
        <v>701</v>
      </c>
    </row>
    <row r="114" spans="1:4" ht="20.100000000000001" customHeight="1" thickBot="1" x14ac:dyDescent="0.2">
      <c r="A114" s="63" t="s">
        <v>606</v>
      </c>
    </row>
    <row r="115" spans="1:4" ht="20.100000000000001" customHeight="1" thickBot="1" x14ac:dyDescent="0.2">
      <c r="A115" s="40" t="s">
        <v>71</v>
      </c>
      <c r="B115" s="134" t="s">
        <v>72</v>
      </c>
    </row>
    <row r="116" spans="1:4" ht="20.100000000000001" customHeight="1" x14ac:dyDescent="0.15">
      <c r="A116" s="332" t="s">
        <v>108</v>
      </c>
      <c r="B116" s="321" t="s">
        <v>622</v>
      </c>
      <c r="D116" t="s">
        <v>619</v>
      </c>
    </row>
    <row r="117" spans="1:4" ht="20.100000000000001" customHeight="1" x14ac:dyDescent="0.15">
      <c r="A117" s="333"/>
      <c r="B117" s="135" t="s">
        <v>623</v>
      </c>
      <c r="D117" t="s">
        <v>620</v>
      </c>
    </row>
    <row r="118" spans="1:4" ht="20.100000000000001" customHeight="1" thickBot="1" x14ac:dyDescent="0.2">
      <c r="A118" s="334"/>
      <c r="B118" s="322" t="s">
        <v>624</v>
      </c>
      <c r="D118" t="s">
        <v>621</v>
      </c>
    </row>
    <row r="119" spans="1:4" ht="20.100000000000001" customHeight="1" x14ac:dyDescent="0.15">
      <c r="A119" s="275" t="s">
        <v>109</v>
      </c>
      <c r="B119" s="126" t="s">
        <v>607</v>
      </c>
    </row>
    <row r="120" spans="1:4" ht="20.100000000000001" customHeight="1" x14ac:dyDescent="0.15">
      <c r="A120" s="65" t="s">
        <v>110</v>
      </c>
      <c r="B120" s="126" t="s">
        <v>608</v>
      </c>
    </row>
    <row r="121" spans="1:4" ht="20.100000000000001" customHeight="1" x14ac:dyDescent="0.15">
      <c r="A121" s="52"/>
      <c r="B121" s="126" t="s">
        <v>99</v>
      </c>
    </row>
    <row r="122" spans="1:4" ht="30" customHeight="1" thickBot="1" x14ac:dyDescent="0.2">
      <c r="A122" s="39"/>
      <c r="B122" s="132" t="s">
        <v>609</v>
      </c>
    </row>
    <row r="123" spans="1:4" ht="20.100000000000001" customHeight="1" x14ac:dyDescent="0.15">
      <c r="A123" s="275" t="s">
        <v>111</v>
      </c>
      <c r="B123" s="129" t="s">
        <v>610</v>
      </c>
    </row>
    <row r="124" spans="1:4" ht="20.100000000000001" customHeight="1" thickBot="1" x14ac:dyDescent="0.2">
      <c r="A124" s="276" t="s">
        <v>112</v>
      </c>
      <c r="B124" s="132" t="s">
        <v>611</v>
      </c>
    </row>
    <row r="125" spans="1:4" ht="20.100000000000001" customHeight="1" x14ac:dyDescent="0.15">
      <c r="A125" s="332" t="s">
        <v>115</v>
      </c>
      <c r="B125" s="129" t="s">
        <v>702</v>
      </c>
    </row>
    <row r="126" spans="1:4" ht="20.100000000000001" customHeight="1" x14ac:dyDescent="0.15">
      <c r="A126" s="333"/>
      <c r="B126" s="129" t="s">
        <v>612</v>
      </c>
    </row>
    <row r="127" spans="1:4" ht="20.100000000000001" customHeight="1" x14ac:dyDescent="0.15">
      <c r="A127" s="333"/>
      <c r="B127" s="129" t="s">
        <v>703</v>
      </c>
    </row>
    <row r="128" spans="1:4" ht="20.100000000000001" customHeight="1" x14ac:dyDescent="0.15">
      <c r="A128" s="333"/>
      <c r="B128" s="129" t="s">
        <v>704</v>
      </c>
    </row>
    <row r="129" spans="1:2" ht="20.100000000000001" customHeight="1" x14ac:dyDescent="0.15">
      <c r="A129" s="333"/>
      <c r="B129" s="129" t="s">
        <v>664</v>
      </c>
    </row>
    <row r="130" spans="1:2" ht="20.100000000000001" customHeight="1" x14ac:dyDescent="0.15">
      <c r="A130" s="333"/>
      <c r="B130" s="129" t="s">
        <v>705</v>
      </c>
    </row>
    <row r="131" spans="1:2" ht="30" customHeight="1" thickBot="1" x14ac:dyDescent="0.2">
      <c r="A131" s="334"/>
      <c r="B131" s="324" t="s">
        <v>613</v>
      </c>
    </row>
    <row r="132" spans="1:2" ht="20.100000000000001" customHeight="1" x14ac:dyDescent="0.15">
      <c r="A132" s="332" t="s">
        <v>113</v>
      </c>
      <c r="B132" s="136" t="s">
        <v>706</v>
      </c>
    </row>
    <row r="133" spans="1:2" ht="20.100000000000001" customHeight="1" x14ac:dyDescent="0.15">
      <c r="A133" s="333"/>
      <c r="B133" s="136" t="s">
        <v>614</v>
      </c>
    </row>
    <row r="134" spans="1:2" ht="24" x14ac:dyDescent="0.15">
      <c r="A134" s="333"/>
      <c r="B134" s="136" t="s">
        <v>615</v>
      </c>
    </row>
    <row r="135" spans="1:2" ht="20.100000000000001" customHeight="1" thickBot="1" x14ac:dyDescent="0.2">
      <c r="A135" s="334"/>
      <c r="B135" s="137" t="s">
        <v>707</v>
      </c>
    </row>
    <row r="136" spans="1:2" ht="20.100000000000001" customHeight="1" x14ac:dyDescent="0.15">
      <c r="A136" s="327" t="s">
        <v>114</v>
      </c>
      <c r="B136" s="133" t="s">
        <v>701</v>
      </c>
    </row>
    <row r="137" spans="1:2" ht="20.100000000000001" customHeight="1" thickBot="1" x14ac:dyDescent="0.2">
      <c r="A137" s="328"/>
      <c r="B137" s="137" t="s">
        <v>358</v>
      </c>
    </row>
  </sheetData>
  <mergeCells count="11">
    <mergeCell ref="A136:A137"/>
    <mergeCell ref="A2:A15"/>
    <mergeCell ref="A99:A104"/>
    <mergeCell ref="A105:A110"/>
    <mergeCell ref="A111:A112"/>
    <mergeCell ref="A17:B17"/>
    <mergeCell ref="A88:B88"/>
    <mergeCell ref="A89:B89"/>
    <mergeCell ref="A116:A118"/>
    <mergeCell ref="A125:A131"/>
    <mergeCell ref="A132:A135"/>
  </mergeCells>
  <phoneticPr fontId="3"/>
  <printOptions horizontalCentered="1"/>
  <pageMargins left="0.39370078740157483" right="0.47244094488188981" top="0.51181102362204722" bottom="0.19685039370078741" header="0.39370078740157483" footer="0.15748031496062992"/>
  <pageSetup paperSize="9" scale="68" orientation="portrait" r:id="rId1"/>
  <rowBreaks count="2" manualBreakCount="2">
    <brk id="57" max="1" man="1"/>
    <brk id="112"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6FFCD"/>
  </sheetPr>
  <dimension ref="A1:O49"/>
  <sheetViews>
    <sheetView showZeros="0" view="pageBreakPreview" zoomScaleNormal="85" workbookViewId="0">
      <selection activeCell="A2" sqref="A2"/>
    </sheetView>
  </sheetViews>
  <sheetFormatPr defaultRowHeight="13.5" x14ac:dyDescent="0.15"/>
  <cols>
    <col min="1" max="5" width="15.125" customWidth="1"/>
    <col min="6" max="6" width="17.5" customWidth="1"/>
  </cols>
  <sheetData>
    <row r="1" spans="1:6" ht="24.6" customHeight="1" x14ac:dyDescent="0.15">
      <c r="A1" s="59" t="s">
        <v>550</v>
      </c>
      <c r="B1" s="60"/>
      <c r="C1" s="60"/>
      <c r="D1" s="60"/>
    </row>
    <row r="2" spans="1:6" ht="24.6" customHeight="1" x14ac:dyDescent="0.15">
      <c r="A2" s="72" t="str">
        <f>応募用紙1!A3</f>
        <v>令和8年度　第42回都市公園等コンクール　『③材料・工法・施設部門』</v>
      </c>
      <c r="B2" s="73"/>
      <c r="C2" s="73"/>
      <c r="D2" s="73"/>
      <c r="E2" s="30"/>
      <c r="F2" s="33" t="s">
        <v>0</v>
      </c>
    </row>
    <row r="3" spans="1:6" ht="24.6" customHeight="1" x14ac:dyDescent="0.15">
      <c r="A3" s="702" t="s">
        <v>56</v>
      </c>
      <c r="B3" s="702"/>
      <c r="C3" s="702"/>
      <c r="D3" s="702"/>
      <c r="E3" s="788"/>
      <c r="F3" s="789">
        <f>応募用紙1!T3</f>
        <v>0</v>
      </c>
    </row>
    <row r="4" spans="1:6" ht="21.6" customHeight="1" x14ac:dyDescent="0.15">
      <c r="A4" s="35" t="s">
        <v>16</v>
      </c>
      <c r="B4" s="701" t="str">
        <f>表紙!D9</f>
        <v>(20字程度）</v>
      </c>
      <c r="C4" s="701"/>
      <c r="D4" s="701"/>
      <c r="E4" s="791"/>
      <c r="F4" s="790"/>
    </row>
    <row r="5" spans="1:6" s="8" customFormat="1" ht="19.899999999999999" customHeight="1" x14ac:dyDescent="0.15">
      <c r="A5" s="792" t="s">
        <v>144</v>
      </c>
      <c r="B5" s="13" t="s">
        <v>55</v>
      </c>
      <c r="C5" s="795"/>
      <c r="D5" s="795"/>
      <c r="E5" s="795"/>
      <c r="F5" s="795"/>
    </row>
    <row r="6" spans="1:6" s="8" customFormat="1" ht="19.899999999999999" customHeight="1" x14ac:dyDescent="0.15">
      <c r="A6" s="793"/>
      <c r="B6" s="31" t="s">
        <v>81</v>
      </c>
      <c r="C6" s="796"/>
      <c r="D6" s="796"/>
      <c r="E6" s="796"/>
      <c r="F6" s="796"/>
    </row>
    <row r="7" spans="1:6" s="8" customFormat="1" ht="19.899999999999999" customHeight="1" x14ac:dyDescent="0.15">
      <c r="A7" s="794"/>
      <c r="B7" s="24" t="s">
        <v>54</v>
      </c>
      <c r="C7" s="797"/>
      <c r="D7" s="797"/>
      <c r="E7" s="797"/>
      <c r="F7" s="797"/>
    </row>
    <row r="8" spans="1:6" s="8" customFormat="1" ht="19.899999999999999" customHeight="1" x14ac:dyDescent="0.15">
      <c r="A8" s="792" t="s">
        <v>143</v>
      </c>
      <c r="B8" s="13" t="s">
        <v>55</v>
      </c>
      <c r="C8" s="795"/>
      <c r="D8" s="795"/>
      <c r="E8" s="795"/>
      <c r="F8" s="795"/>
    </row>
    <row r="9" spans="1:6" s="8" customFormat="1" ht="19.899999999999999" customHeight="1" x14ac:dyDescent="0.15">
      <c r="A9" s="793"/>
      <c r="B9" s="31" t="s">
        <v>81</v>
      </c>
      <c r="C9" s="796"/>
      <c r="D9" s="796"/>
      <c r="E9" s="796"/>
      <c r="F9" s="796"/>
    </row>
    <row r="10" spans="1:6" s="8" customFormat="1" ht="19.899999999999999" customHeight="1" x14ac:dyDescent="0.15">
      <c r="A10" s="793"/>
      <c r="B10" s="24" t="s">
        <v>54</v>
      </c>
      <c r="C10" s="797"/>
      <c r="D10" s="797"/>
      <c r="E10" s="797"/>
      <c r="F10" s="797"/>
    </row>
    <row r="11" spans="1:6" s="8" customFormat="1" ht="19.899999999999999" customHeight="1" x14ac:dyDescent="0.15">
      <c r="A11" s="798"/>
      <c r="B11" s="13" t="s">
        <v>55</v>
      </c>
      <c r="C11" s="795"/>
      <c r="D11" s="795"/>
      <c r="E11" s="795"/>
      <c r="F11" s="795"/>
    </row>
    <row r="12" spans="1:6" s="8" customFormat="1" ht="19.899999999999999" customHeight="1" x14ac:dyDescent="0.15">
      <c r="A12" s="798"/>
      <c r="B12" s="31" t="s">
        <v>81</v>
      </c>
      <c r="C12" s="796"/>
      <c r="D12" s="796"/>
      <c r="E12" s="796"/>
      <c r="F12" s="796"/>
    </row>
    <row r="13" spans="1:6" s="8" customFormat="1" ht="19.899999999999999" customHeight="1" x14ac:dyDescent="0.15">
      <c r="A13" s="798"/>
      <c r="B13" s="24" t="s">
        <v>54</v>
      </c>
      <c r="C13" s="797"/>
      <c r="D13" s="797"/>
      <c r="E13" s="797"/>
      <c r="F13" s="797"/>
    </row>
    <row r="14" spans="1:6" s="8" customFormat="1" ht="19.899999999999999" customHeight="1" x14ac:dyDescent="0.15">
      <c r="A14" s="799"/>
      <c r="B14" s="13" t="s">
        <v>55</v>
      </c>
      <c r="C14" s="795"/>
      <c r="D14" s="795"/>
      <c r="E14" s="795"/>
      <c r="F14" s="795"/>
    </row>
    <row r="15" spans="1:6" s="8" customFormat="1" ht="19.899999999999999" customHeight="1" x14ac:dyDescent="0.15">
      <c r="A15" s="799"/>
      <c r="B15" s="31" t="s">
        <v>81</v>
      </c>
      <c r="C15" s="796"/>
      <c r="D15" s="796"/>
      <c r="E15" s="796"/>
      <c r="F15" s="796"/>
    </row>
    <row r="16" spans="1:6" s="8" customFormat="1" ht="19.899999999999999" customHeight="1" x14ac:dyDescent="0.15">
      <c r="A16" s="799"/>
      <c r="B16" s="24" t="s">
        <v>54</v>
      </c>
      <c r="C16" s="797"/>
      <c r="D16" s="797"/>
      <c r="E16" s="797"/>
      <c r="F16" s="797"/>
    </row>
    <row r="17" spans="1:15" s="8" customFormat="1" ht="19.899999999999999" customHeight="1" x14ac:dyDescent="0.15">
      <c r="A17" s="799"/>
      <c r="B17" s="13" t="s">
        <v>55</v>
      </c>
      <c r="C17" s="795"/>
      <c r="D17" s="795"/>
      <c r="E17" s="795"/>
      <c r="F17" s="795"/>
    </row>
    <row r="18" spans="1:15" s="8" customFormat="1" ht="19.899999999999999" customHeight="1" x14ac:dyDescent="0.15">
      <c r="A18" s="799"/>
      <c r="B18" s="31" t="s">
        <v>81</v>
      </c>
      <c r="C18" s="796"/>
      <c r="D18" s="796"/>
      <c r="E18" s="796"/>
      <c r="F18" s="796"/>
    </row>
    <row r="19" spans="1:15" s="8" customFormat="1" ht="19.899999999999999" customHeight="1" x14ac:dyDescent="0.15">
      <c r="A19" s="799"/>
      <c r="B19" s="24" t="s">
        <v>54</v>
      </c>
      <c r="C19" s="797"/>
      <c r="D19" s="797"/>
      <c r="E19" s="797"/>
      <c r="F19" s="797"/>
    </row>
    <row r="20" spans="1:15" s="8" customFormat="1" ht="19.899999999999999" customHeight="1" x14ac:dyDescent="0.15">
      <c r="A20" s="799"/>
      <c r="B20" s="13" t="s">
        <v>55</v>
      </c>
      <c r="C20" s="795"/>
      <c r="D20" s="795"/>
      <c r="E20" s="795"/>
      <c r="F20" s="795"/>
    </row>
    <row r="21" spans="1:15" s="8" customFormat="1" ht="19.899999999999999" customHeight="1" x14ac:dyDescent="0.15">
      <c r="A21" s="799"/>
      <c r="B21" s="31" t="s">
        <v>81</v>
      </c>
      <c r="C21" s="796"/>
      <c r="D21" s="796"/>
      <c r="E21" s="796"/>
      <c r="F21" s="796"/>
    </row>
    <row r="22" spans="1:15" s="8" customFormat="1" ht="19.899999999999999" customHeight="1" x14ac:dyDescent="0.15">
      <c r="A22" s="799"/>
      <c r="B22" s="24" t="s">
        <v>54</v>
      </c>
      <c r="C22" s="797"/>
      <c r="D22" s="797"/>
      <c r="E22" s="797"/>
      <c r="F22" s="797"/>
    </row>
    <row r="23" spans="1:15" s="8" customFormat="1" ht="19.899999999999999" customHeight="1" x14ac:dyDescent="0.15">
      <c r="A23" s="799"/>
      <c r="B23" s="13" t="s">
        <v>55</v>
      </c>
      <c r="C23" s="795"/>
      <c r="D23" s="795"/>
      <c r="E23" s="795"/>
      <c r="F23" s="795"/>
    </row>
    <row r="24" spans="1:15" s="8" customFormat="1" ht="19.899999999999999" customHeight="1" x14ac:dyDescent="0.15">
      <c r="A24" s="799"/>
      <c r="B24" s="31" t="s">
        <v>81</v>
      </c>
      <c r="C24" s="796"/>
      <c r="D24" s="796"/>
      <c r="E24" s="796"/>
      <c r="F24" s="796"/>
    </row>
    <row r="25" spans="1:15" s="8" customFormat="1" ht="19.899999999999999" customHeight="1" x14ac:dyDescent="0.15">
      <c r="A25" s="801"/>
      <c r="B25" s="24" t="s">
        <v>54</v>
      </c>
      <c r="C25" s="797"/>
      <c r="D25" s="797"/>
      <c r="E25" s="797"/>
      <c r="F25" s="797"/>
    </row>
    <row r="26" spans="1:15" ht="20.100000000000001" customHeight="1" x14ac:dyDescent="0.15">
      <c r="A26" s="802" t="s">
        <v>180</v>
      </c>
      <c r="B26" s="13" t="s">
        <v>55</v>
      </c>
      <c r="C26" s="795"/>
      <c r="D26" s="795"/>
      <c r="E26" s="795"/>
      <c r="F26" s="795"/>
      <c r="I26" ph="1"/>
      <c r="J26" ph="1"/>
      <c r="K26" ph="1"/>
      <c r="M26" ph="1"/>
      <c r="N26" ph="1"/>
      <c r="O26" ph="1"/>
    </row>
    <row r="27" spans="1:15" ht="20.100000000000001" customHeight="1" x14ac:dyDescent="0.15">
      <c r="A27" s="803"/>
      <c r="B27" s="31" t="s">
        <v>81</v>
      </c>
      <c r="C27" s="796"/>
      <c r="D27" s="796"/>
      <c r="E27" s="796"/>
      <c r="F27" s="796"/>
      <c r="I27" ph="1"/>
      <c r="J27" ph="1"/>
      <c r="K27" ph="1"/>
      <c r="M27" ph="1"/>
      <c r="N27" ph="1"/>
      <c r="O27" ph="1"/>
    </row>
    <row r="28" spans="1:15" ht="20.100000000000001" customHeight="1" x14ac:dyDescent="0.15">
      <c r="A28" s="804"/>
      <c r="B28" s="24" t="s">
        <v>54</v>
      </c>
      <c r="C28" s="797"/>
      <c r="D28" s="797"/>
      <c r="E28" s="797"/>
      <c r="F28" s="797"/>
      <c r="I28" ph="1"/>
      <c r="J28" ph="1"/>
      <c r="K28" ph="1"/>
      <c r="M28" ph="1"/>
      <c r="N28" ph="1"/>
      <c r="O28" ph="1"/>
    </row>
    <row r="29" spans="1:15" ht="20.100000000000001" customHeight="1" x14ac:dyDescent="0.15">
      <c r="H29" s="176" t="s">
        <v>342</v>
      </c>
      <c r="I29" ph="1"/>
      <c r="J29" ph="1"/>
      <c r="K29" ph="1"/>
      <c r="M29" ph="1"/>
      <c r="N29" ph="1"/>
      <c r="O29" ph="1"/>
    </row>
    <row r="30" spans="1:15" ht="20.100000000000001" customHeight="1" x14ac:dyDescent="0.15">
      <c r="B30" s="175" t="s">
        <v>340</v>
      </c>
      <c r="C30" s="343"/>
      <c r="D30" s="343"/>
      <c r="E30" s="343"/>
      <c r="H30" s="176" t="s">
        <v>343</v>
      </c>
      <c r="I30" ph="1"/>
      <c r="J30" ph="1"/>
      <c r="K30" ph="1"/>
      <c r="M30" ph="1"/>
      <c r="N30" ph="1"/>
      <c r="O30" ph="1"/>
    </row>
    <row r="31" spans="1:15" ht="20.100000000000001" customHeight="1" x14ac:dyDescent="0.15">
      <c r="B31" s="175" t="s">
        <v>341</v>
      </c>
      <c r="C31" s="805">
        <f>C28</f>
        <v>0</v>
      </c>
      <c r="D31" s="805"/>
      <c r="E31" s="805"/>
      <c r="H31" s="176" t="s">
        <v>344</v>
      </c>
      <c r="I31" ph="1"/>
      <c r="J31" ph="1"/>
      <c r="K31" ph="1"/>
      <c r="M31" ph="1"/>
      <c r="N31" ph="1"/>
      <c r="O31" ph="1"/>
    </row>
    <row r="32" spans="1:15" ht="30" customHeight="1" x14ac:dyDescent="0.15">
      <c r="C32" s="74" t="s">
        <v>141</v>
      </c>
      <c r="D32" s="75" t="s">
        <v>524</v>
      </c>
      <c r="E32" s="76"/>
      <c r="F32" s="77"/>
      <c r="H32" s="176" t="s">
        <v>345</v>
      </c>
      <c r="I32" ph="1"/>
      <c r="J32" ph="1"/>
      <c r="K32" ph="1"/>
      <c r="M32" ph="1"/>
      <c r="N32" ph="1"/>
      <c r="O32" ph="1"/>
    </row>
    <row r="33" spans="1:15" ht="24.75" customHeight="1" x14ac:dyDescent="0.15">
      <c r="I33" ph="1"/>
      <c r="J33" ph="1"/>
      <c r="K33" ph="1"/>
      <c r="M33" ph="1"/>
      <c r="N33" ph="1"/>
      <c r="O33" ph="1"/>
    </row>
    <row r="34" spans="1:15" ht="120" customHeight="1" x14ac:dyDescent="0.15">
      <c r="A34" s="800" t="s">
        <v>142</v>
      </c>
      <c r="B34" s="672"/>
      <c r="C34" s="672"/>
      <c r="D34" s="672"/>
      <c r="E34" s="672"/>
      <c r="F34" s="672"/>
    </row>
    <row r="35" spans="1:15" ht="59.25" customHeight="1" x14ac:dyDescent="0.15">
      <c r="A35" s="800" t="s">
        <v>107</v>
      </c>
      <c r="B35" s="672"/>
      <c r="C35" s="672"/>
      <c r="D35" s="672"/>
      <c r="E35" s="672"/>
      <c r="F35" s="672"/>
      <c r="I35" ph="1"/>
      <c r="J35" ph="1"/>
      <c r="K35" ph="1"/>
      <c r="M35" ph="1"/>
      <c r="N35" ph="1"/>
      <c r="O35" ph="1"/>
    </row>
    <row r="36" spans="1:15" ht="21" x14ac:dyDescent="0.15">
      <c r="I36" ph="1"/>
      <c r="J36" ph="1"/>
      <c r="K36" ph="1"/>
      <c r="M36" ph="1"/>
      <c r="N36" ph="1"/>
      <c r="O36" ph="1"/>
    </row>
    <row r="38" spans="1:15" ht="21" x14ac:dyDescent="0.15">
      <c r="I38" ph="1"/>
      <c r="J38" ph="1"/>
      <c r="K38" ph="1"/>
      <c r="M38" ph="1"/>
      <c r="N38" ph="1"/>
      <c r="O38" ph="1"/>
    </row>
    <row r="39" spans="1:15" ht="21" x14ac:dyDescent="0.15">
      <c r="I39" ph="1"/>
      <c r="J39" ph="1"/>
      <c r="K39" ph="1"/>
      <c r="M39" ph="1"/>
      <c r="N39" ph="1"/>
      <c r="O39" ph="1"/>
    </row>
    <row r="41" spans="1:15" ht="21" x14ac:dyDescent="0.15">
      <c r="I41" ph="1"/>
      <c r="J41" ph="1"/>
      <c r="K41" ph="1"/>
      <c r="M41" ph="1"/>
      <c r="N41" ph="1"/>
      <c r="O41" ph="1"/>
    </row>
    <row r="42" spans="1:15" ht="21" x14ac:dyDescent="0.15">
      <c r="I42" ph="1"/>
      <c r="J42" ph="1"/>
      <c r="K42" ph="1"/>
      <c r="M42" ph="1"/>
      <c r="N42" ph="1"/>
      <c r="O42" ph="1"/>
    </row>
    <row r="44" spans="1:15" ht="21" x14ac:dyDescent="0.15">
      <c r="I44" ph="1"/>
      <c r="J44" ph="1"/>
      <c r="K44" ph="1"/>
      <c r="M44" ph="1"/>
      <c r="N44" ph="1"/>
      <c r="O44" ph="1"/>
    </row>
    <row r="45" spans="1:15" ht="21" x14ac:dyDescent="0.15">
      <c r="I45" ph="1"/>
      <c r="J45" ph="1"/>
      <c r="K45" ph="1"/>
      <c r="M45" ph="1"/>
      <c r="N45" ph="1"/>
      <c r="O45" ph="1"/>
    </row>
    <row r="47" spans="1:15" ht="21" x14ac:dyDescent="0.15">
      <c r="I47" ph="1"/>
      <c r="J47" ph="1"/>
      <c r="K47" ph="1"/>
      <c r="M47" ph="1"/>
      <c r="N47" ph="1"/>
      <c r="O47" ph="1"/>
    </row>
    <row r="48" spans="1:15" ht="21" x14ac:dyDescent="0.15">
      <c r="I48" ph="1"/>
      <c r="J48" ph="1"/>
      <c r="K48" ph="1"/>
      <c r="M48" ph="1"/>
      <c r="N48" ph="1"/>
      <c r="O48" ph="1"/>
    </row>
    <row r="49" spans="9:15" ht="21" x14ac:dyDescent="0.15">
      <c r="I49" ph="1"/>
      <c r="J49" ph="1"/>
      <c r="K49" ph="1"/>
      <c r="M49" ph="1"/>
      <c r="N49" ph="1"/>
      <c r="O49" ph="1"/>
    </row>
  </sheetData>
  <mergeCells count="3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 ref="A14:A16"/>
    <mergeCell ref="C14:F14"/>
    <mergeCell ref="C15:F15"/>
    <mergeCell ref="C16:F16"/>
    <mergeCell ref="A17:A19"/>
    <mergeCell ref="C17:F17"/>
    <mergeCell ref="C18:F18"/>
    <mergeCell ref="C19:F19"/>
    <mergeCell ref="A8:A10"/>
    <mergeCell ref="C8:F8"/>
    <mergeCell ref="C9:F9"/>
    <mergeCell ref="C10:F10"/>
    <mergeCell ref="A11:A13"/>
    <mergeCell ref="C11:F11"/>
    <mergeCell ref="C12:F12"/>
    <mergeCell ref="C13:F13"/>
    <mergeCell ref="A3:E3"/>
    <mergeCell ref="F3:F4"/>
    <mergeCell ref="B4:E4"/>
    <mergeCell ref="A5:A7"/>
    <mergeCell ref="C5:F5"/>
    <mergeCell ref="C6:F6"/>
    <mergeCell ref="C7:F7"/>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BF78"/>
  <sheetViews>
    <sheetView showZeros="0" view="pageBreakPreview" zoomScaleNormal="100" zoomScaleSheetLayoutView="100" workbookViewId="0">
      <selection activeCell="AO18" sqref="AO18"/>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58" ht="26.45" customHeight="1" x14ac:dyDescent="0.15">
      <c r="A1" s="341" t="s">
        <v>242</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256"/>
      <c r="AK1" s="256"/>
      <c r="AL1" s="256"/>
      <c r="AM1" s="256"/>
      <c r="AN1" s="256"/>
      <c r="AO1" s="256"/>
      <c r="AP1" s="256"/>
      <c r="AQ1" s="256"/>
      <c r="AR1" s="256"/>
      <c r="AS1" s="256"/>
      <c r="AT1" s="256"/>
      <c r="AU1" s="256"/>
      <c r="AV1" s="256"/>
      <c r="AW1" s="256"/>
      <c r="AX1" s="256"/>
      <c r="AY1" s="256"/>
      <c r="AZ1" s="256"/>
      <c r="BA1" s="256"/>
      <c r="BB1" s="256"/>
      <c r="BC1" s="256"/>
      <c r="BD1" s="256"/>
      <c r="BE1" s="256"/>
      <c r="BF1" s="256"/>
    </row>
    <row r="2" spans="1:58" ht="13.9" customHeight="1" x14ac:dyDescent="0.1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J2" s="256"/>
      <c r="AK2" s="256"/>
      <c r="AL2" s="256"/>
      <c r="AM2" s="256"/>
      <c r="AN2" s="256"/>
      <c r="AO2" s="256"/>
      <c r="AP2" s="256"/>
      <c r="AQ2" s="256"/>
      <c r="AR2" s="256"/>
      <c r="AS2" s="256"/>
      <c r="AT2" s="256"/>
      <c r="AU2" s="256"/>
      <c r="AV2" s="256"/>
      <c r="AW2" s="256"/>
      <c r="AX2" s="256"/>
      <c r="AY2" s="256"/>
      <c r="AZ2" s="256"/>
      <c r="BA2" s="256"/>
      <c r="BB2" s="256"/>
      <c r="BC2" s="256"/>
      <c r="BD2" s="256"/>
      <c r="BE2" s="256"/>
      <c r="BF2" s="256"/>
    </row>
    <row r="3" spans="1:58" ht="33" customHeight="1" x14ac:dyDescent="0.15">
      <c r="A3" s="350" t="str">
        <f>応募形態!A5</f>
        <v>③材料・工法・施設部門</v>
      </c>
      <c r="B3" s="350"/>
      <c r="C3" s="350"/>
      <c r="D3" s="350"/>
      <c r="E3" s="350"/>
      <c r="F3" s="350"/>
      <c r="G3" s="350"/>
      <c r="H3" s="350"/>
      <c r="I3" s="350"/>
      <c r="J3" s="350"/>
      <c r="K3" s="350"/>
      <c r="L3" s="350"/>
      <c r="M3" s="350"/>
      <c r="N3" s="350"/>
      <c r="O3" s="350"/>
      <c r="P3" s="350"/>
      <c r="Q3" s="350"/>
      <c r="R3" s="350"/>
      <c r="S3" s="350"/>
      <c r="T3" s="350"/>
      <c r="U3" s="350"/>
      <c r="V3" s="850"/>
      <c r="W3" s="348" t="s">
        <v>0</v>
      </c>
      <c r="X3" s="348"/>
      <c r="Y3" s="348"/>
      <c r="Z3" s="348"/>
      <c r="AA3" s="348"/>
      <c r="AB3" s="348"/>
      <c r="AC3" s="348"/>
      <c r="AD3" s="348"/>
      <c r="AE3" s="349">
        <f>応募用紙1!T3</f>
        <v>0</v>
      </c>
      <c r="AF3" s="349"/>
      <c r="AG3" s="349"/>
      <c r="AH3" s="349"/>
      <c r="AJ3" s="256"/>
      <c r="AK3" s="256"/>
      <c r="AL3" s="256"/>
      <c r="AM3" s="256"/>
      <c r="AN3" s="256"/>
      <c r="AO3" s="256"/>
      <c r="AP3" s="256"/>
      <c r="AQ3" s="256"/>
      <c r="AR3" s="256"/>
      <c r="AS3" s="256"/>
      <c r="AT3" s="256"/>
      <c r="AU3" s="256"/>
      <c r="AV3" s="256"/>
      <c r="AW3" s="256"/>
      <c r="AX3" s="256"/>
      <c r="AY3" s="256"/>
      <c r="AZ3" s="256"/>
      <c r="BA3" s="256"/>
      <c r="BB3" s="256"/>
      <c r="BC3" s="256"/>
      <c r="BD3" s="256"/>
      <c r="BE3" s="256"/>
      <c r="BF3" s="256"/>
    </row>
    <row r="4" spans="1:58" ht="13.9" customHeight="1" x14ac:dyDescent="0.15">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J4" s="256"/>
      <c r="AK4" s="256"/>
      <c r="AL4" s="256"/>
      <c r="AM4" s="256"/>
      <c r="AN4" s="256"/>
      <c r="AO4" s="256"/>
      <c r="AP4" s="256"/>
      <c r="AQ4" s="256"/>
      <c r="AR4" s="256"/>
      <c r="AS4" s="256"/>
      <c r="AT4" s="256"/>
      <c r="AU4" s="256"/>
      <c r="AV4" s="256"/>
      <c r="AW4" s="256"/>
      <c r="AX4" s="256"/>
      <c r="AY4" s="256"/>
      <c r="AZ4" s="256"/>
      <c r="BA4" s="256"/>
      <c r="BB4" s="256"/>
      <c r="BC4" s="256"/>
      <c r="BD4" s="256"/>
      <c r="BE4" s="256"/>
      <c r="BF4" s="256"/>
    </row>
    <row r="5" spans="1:58" ht="26.45" customHeight="1" x14ac:dyDescent="0.15">
      <c r="A5" s="354" t="s">
        <v>53</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J5" s="256"/>
      <c r="AK5" s="256"/>
      <c r="AL5" s="256"/>
      <c r="AM5" s="256"/>
      <c r="AN5" s="256"/>
      <c r="AO5" s="256"/>
      <c r="AP5" s="256"/>
      <c r="AQ5" s="256"/>
      <c r="AR5" s="256"/>
      <c r="AS5" s="256"/>
      <c r="AT5" s="256"/>
      <c r="AU5" s="256"/>
      <c r="AV5" s="256"/>
      <c r="AW5" s="256"/>
      <c r="AX5" s="256"/>
      <c r="AY5" s="256"/>
      <c r="AZ5" s="256"/>
      <c r="BA5" s="256"/>
      <c r="BB5" s="256"/>
      <c r="BC5" s="256"/>
      <c r="BD5" s="256"/>
      <c r="BE5" s="256"/>
      <c r="BF5" s="256"/>
    </row>
    <row r="6" spans="1:58" ht="26.45" customHeight="1" x14ac:dyDescent="0.15">
      <c r="A6" s="354" t="s">
        <v>67</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J6" s="256"/>
      <c r="AK6" s="256"/>
      <c r="AL6" s="256"/>
      <c r="AM6" s="256"/>
      <c r="AN6" s="256"/>
      <c r="AO6" s="256"/>
      <c r="AP6" s="256"/>
      <c r="AQ6" s="256"/>
      <c r="AR6" s="256"/>
      <c r="AS6" s="256"/>
      <c r="AT6" s="256"/>
      <c r="AU6" s="256"/>
      <c r="AV6" s="256"/>
      <c r="AW6" s="256"/>
      <c r="AX6" s="256"/>
      <c r="AY6" s="256"/>
      <c r="AZ6" s="256"/>
      <c r="BA6" s="256"/>
      <c r="BB6" s="256"/>
      <c r="BC6" s="256"/>
      <c r="BD6" s="256"/>
      <c r="BE6" s="256"/>
      <c r="BF6" s="256"/>
    </row>
    <row r="7" spans="1:58" x14ac:dyDescent="0.15">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256"/>
      <c r="AK7" s="256"/>
      <c r="AL7" s="256"/>
      <c r="AM7" s="256"/>
      <c r="AN7" s="256"/>
      <c r="AO7" s="256"/>
      <c r="AP7" s="256"/>
      <c r="AQ7" s="256"/>
      <c r="AR7" s="256"/>
      <c r="AS7" s="256"/>
      <c r="AT7" s="256"/>
      <c r="AU7" s="256"/>
      <c r="AV7" s="256"/>
      <c r="AW7" s="256"/>
      <c r="AX7" s="256"/>
      <c r="AY7" s="256"/>
      <c r="AZ7" s="256"/>
      <c r="BA7" s="256"/>
      <c r="BB7" s="256"/>
      <c r="BC7" s="256"/>
      <c r="BD7" s="256"/>
      <c r="BE7" s="256"/>
      <c r="BF7" s="256"/>
    </row>
    <row r="8" spans="1:58" ht="28.5" customHeight="1" thickBot="1" x14ac:dyDescent="0.2">
      <c r="A8" s="876" t="s">
        <v>523</v>
      </c>
      <c r="B8" s="877"/>
      <c r="C8" s="877"/>
      <c r="D8" s="878" t="str">
        <f>応募形態!J9</f>
        <v>選択</v>
      </c>
      <c r="E8" s="878"/>
      <c r="F8" s="878"/>
      <c r="G8" s="878"/>
      <c r="H8" s="878"/>
      <c r="I8" s="878"/>
      <c r="J8" s="878"/>
      <c r="K8" s="878"/>
      <c r="L8" s="878"/>
      <c r="M8" s="878"/>
      <c r="N8" s="878"/>
      <c r="O8" s="878"/>
      <c r="P8" s="878"/>
      <c r="Q8" s="878"/>
      <c r="R8" s="878"/>
      <c r="S8" s="878"/>
      <c r="T8" s="878"/>
      <c r="U8" s="878"/>
      <c r="V8" s="878"/>
      <c r="W8" s="878"/>
      <c r="X8" s="878"/>
      <c r="Y8" s="878"/>
      <c r="Z8" s="878"/>
      <c r="AA8" s="878"/>
      <c r="AB8" s="878"/>
      <c r="AC8" s="878"/>
      <c r="AD8" s="878"/>
      <c r="AE8" s="878"/>
      <c r="AF8" s="878"/>
      <c r="AG8" s="878"/>
      <c r="AH8" s="878"/>
      <c r="AI8" s="878"/>
      <c r="AJ8" s="256"/>
      <c r="AK8" s="256"/>
      <c r="AL8" s="256"/>
      <c r="AM8" s="256"/>
      <c r="AN8" s="256"/>
      <c r="AO8" s="256"/>
      <c r="AP8" s="256"/>
      <c r="AQ8" s="256"/>
      <c r="AR8" s="256"/>
      <c r="AS8" s="256"/>
      <c r="AT8" s="256"/>
      <c r="AU8" s="256"/>
      <c r="AV8" s="256"/>
      <c r="AW8" s="256"/>
      <c r="AX8" s="256"/>
      <c r="AY8" s="256"/>
      <c r="AZ8" s="256"/>
      <c r="BA8" s="256"/>
      <c r="BB8" s="256"/>
      <c r="BC8" s="256"/>
      <c r="BD8" s="256"/>
      <c r="BE8" s="256"/>
      <c r="BF8" s="256"/>
    </row>
    <row r="9" spans="1:58" ht="27.6" customHeight="1" x14ac:dyDescent="0.15">
      <c r="A9" s="851" t="s">
        <v>600</v>
      </c>
      <c r="B9" s="852"/>
      <c r="C9" s="852"/>
      <c r="D9" s="853" t="str">
        <f>応募用紙1!C6</f>
        <v>(20字程度）</v>
      </c>
      <c r="E9" s="854"/>
      <c r="F9" s="854"/>
      <c r="G9" s="854"/>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5"/>
      <c r="AJ9" s="256" t="s">
        <v>475</v>
      </c>
      <c r="AK9" s="257">
        <f>LEN(D9)</f>
        <v>7</v>
      </c>
      <c r="AL9" s="256"/>
      <c r="AM9" s="256"/>
      <c r="AN9" s="256"/>
      <c r="AO9" s="256"/>
      <c r="AP9" s="256"/>
      <c r="AQ9" s="256"/>
      <c r="AR9" s="256"/>
      <c r="AS9" s="256"/>
      <c r="AT9" s="256"/>
      <c r="AU9" s="256"/>
      <c r="AV9" s="256"/>
      <c r="AW9" s="256"/>
      <c r="AX9" s="256"/>
      <c r="AY9" s="256"/>
      <c r="AZ9" s="256"/>
      <c r="BA9" s="256"/>
      <c r="BB9" s="256"/>
      <c r="BC9" s="256"/>
      <c r="BD9" s="256"/>
      <c r="BE9" s="256"/>
      <c r="BF9" s="256"/>
    </row>
    <row r="10" spans="1:58" ht="15.75" customHeight="1" thickBot="1" x14ac:dyDescent="0.2">
      <c r="A10" s="856" t="s">
        <v>132</v>
      </c>
      <c r="B10" s="857"/>
      <c r="C10" s="858"/>
      <c r="D10" s="859" t="str">
        <f>応募用紙1!C5</f>
        <v>（フリガナ）</v>
      </c>
      <c r="E10" s="860"/>
      <c r="F10" s="860"/>
      <c r="G10" s="860"/>
      <c r="H10" s="860"/>
      <c r="I10" s="860"/>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0"/>
      <c r="AH10" s="860"/>
      <c r="AI10" s="861"/>
      <c r="AJ10" s="256" t="s">
        <v>475</v>
      </c>
      <c r="AK10" s="257">
        <f>LEN(D10)</f>
        <v>6</v>
      </c>
      <c r="AL10" s="256"/>
      <c r="AM10" s="256"/>
      <c r="AN10" s="256"/>
      <c r="AO10" s="256"/>
      <c r="AP10" s="256"/>
      <c r="AQ10" s="256"/>
      <c r="AR10" s="256"/>
      <c r="AS10" s="256"/>
      <c r="AT10" s="256"/>
      <c r="AU10" s="256"/>
      <c r="AV10" s="256"/>
      <c r="AW10" s="256"/>
      <c r="AX10" s="256"/>
      <c r="AY10" s="256"/>
      <c r="AZ10" s="256"/>
      <c r="BA10" s="256"/>
      <c r="BB10" s="256"/>
      <c r="BC10" s="256"/>
      <c r="BD10" s="256"/>
      <c r="BE10" s="256"/>
      <c r="BF10" s="256"/>
    </row>
    <row r="11" spans="1:58" ht="9" customHeight="1" thickBot="1" x14ac:dyDescent="0.2">
      <c r="A11" s="849"/>
      <c r="B11" s="849"/>
      <c r="C11" s="849"/>
      <c r="D11" s="849"/>
      <c r="E11" s="849"/>
      <c r="F11" s="849"/>
      <c r="G11" s="849"/>
      <c r="H11" s="849"/>
      <c r="I11" s="849"/>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row>
    <row r="12" spans="1:58" ht="7.5" customHeight="1" x14ac:dyDescent="0.15">
      <c r="A12" s="887" t="s">
        <v>458</v>
      </c>
      <c r="B12" s="888"/>
      <c r="C12" s="889"/>
      <c r="D12" s="881" t="str">
        <f>IF(D8="・共同企業体での応募",'応募用紙2 -3'!C10,IF(D8="・連名での応募",'応募用紙2 -2'!C10,IF(D8="・単独企業・団体での応募",'応募用紙2 -1'!C5,"")))</f>
        <v/>
      </c>
      <c r="E12" s="881"/>
      <c r="F12" s="881"/>
      <c r="G12" s="881"/>
      <c r="H12" s="881"/>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81"/>
      <c r="AH12" s="881"/>
      <c r="AI12" s="882"/>
      <c r="AJ12" s="879" t="s">
        <v>476</v>
      </c>
      <c r="AK12" s="258"/>
      <c r="AL12" s="258"/>
      <c r="AM12" s="258"/>
      <c r="AN12" s="258"/>
      <c r="AO12" s="258"/>
      <c r="AP12" s="256"/>
      <c r="AQ12" s="256"/>
      <c r="AR12" s="256"/>
      <c r="AS12" s="256"/>
      <c r="AT12" s="256"/>
      <c r="AU12" s="256"/>
      <c r="AV12" s="256"/>
      <c r="AW12" s="256"/>
      <c r="AX12" s="256"/>
      <c r="AY12" s="256"/>
      <c r="AZ12" s="256"/>
      <c r="BA12" s="256"/>
      <c r="BB12" s="256"/>
      <c r="BC12" s="256"/>
      <c r="BD12" s="256"/>
      <c r="BE12" s="256"/>
      <c r="BF12" s="256"/>
    </row>
    <row r="13" spans="1:58" ht="13.5" customHeight="1" x14ac:dyDescent="0.15">
      <c r="A13" s="890"/>
      <c r="B13" s="891"/>
      <c r="C13" s="892"/>
      <c r="D13" s="883"/>
      <c r="E13" s="883"/>
      <c r="F13" s="883"/>
      <c r="G13" s="883"/>
      <c r="H13" s="883"/>
      <c r="I13" s="883"/>
      <c r="J13" s="883"/>
      <c r="K13" s="883"/>
      <c r="L13" s="883"/>
      <c r="M13" s="883"/>
      <c r="N13" s="883"/>
      <c r="O13" s="883"/>
      <c r="P13" s="883"/>
      <c r="Q13" s="883"/>
      <c r="R13" s="883"/>
      <c r="S13" s="883"/>
      <c r="T13" s="883"/>
      <c r="U13" s="883"/>
      <c r="V13" s="883"/>
      <c r="W13" s="883"/>
      <c r="X13" s="883"/>
      <c r="Y13" s="883"/>
      <c r="Z13" s="883"/>
      <c r="AA13" s="883"/>
      <c r="AB13" s="883"/>
      <c r="AC13" s="883"/>
      <c r="AD13" s="883"/>
      <c r="AE13" s="883"/>
      <c r="AF13" s="883"/>
      <c r="AG13" s="883"/>
      <c r="AH13" s="883"/>
      <c r="AI13" s="884"/>
      <c r="AJ13" s="879"/>
      <c r="AK13" s="258"/>
      <c r="AL13" s="258"/>
      <c r="AM13" s="258"/>
      <c r="AN13" s="258"/>
      <c r="AO13" s="258"/>
      <c r="AP13" s="256"/>
      <c r="AQ13" s="256"/>
      <c r="AR13" s="256"/>
      <c r="AS13" s="256"/>
      <c r="AT13" s="256"/>
      <c r="AU13" s="256"/>
      <c r="AV13" s="256"/>
      <c r="AW13" s="256"/>
      <c r="AX13" s="256"/>
      <c r="AY13" s="256"/>
      <c r="AZ13" s="256"/>
      <c r="BA13" s="256"/>
      <c r="BB13" s="256"/>
      <c r="BC13" s="256"/>
      <c r="BD13" s="256"/>
      <c r="BE13" s="256"/>
      <c r="BF13" s="256"/>
    </row>
    <row r="14" spans="1:58" ht="12.75" customHeight="1" thickBot="1" x14ac:dyDescent="0.2">
      <c r="A14" s="895" t="str">
        <f>IF(D8="・共同企業体での応募","(共同企業体名)","")</f>
        <v/>
      </c>
      <c r="B14" s="896"/>
      <c r="C14" s="896"/>
      <c r="D14" s="885"/>
      <c r="E14" s="885"/>
      <c r="F14" s="885"/>
      <c r="G14" s="885"/>
      <c r="H14" s="885"/>
      <c r="I14" s="885"/>
      <c r="J14" s="885"/>
      <c r="K14" s="885"/>
      <c r="L14" s="885"/>
      <c r="M14" s="885"/>
      <c r="N14" s="885"/>
      <c r="O14" s="885"/>
      <c r="P14" s="885"/>
      <c r="Q14" s="885"/>
      <c r="R14" s="885"/>
      <c r="S14" s="885"/>
      <c r="T14" s="885"/>
      <c r="U14" s="885"/>
      <c r="V14" s="885"/>
      <c r="W14" s="885"/>
      <c r="X14" s="885"/>
      <c r="Y14" s="885"/>
      <c r="Z14" s="885"/>
      <c r="AA14" s="885"/>
      <c r="AB14" s="885"/>
      <c r="AC14" s="885"/>
      <c r="AD14" s="885"/>
      <c r="AE14" s="885"/>
      <c r="AF14" s="885"/>
      <c r="AG14" s="885"/>
      <c r="AH14" s="885"/>
      <c r="AI14" s="886"/>
      <c r="AJ14" s="879"/>
      <c r="AK14" s="258"/>
      <c r="AL14" s="258"/>
      <c r="AM14" s="258"/>
      <c r="AN14" s="258"/>
      <c r="AO14" s="258"/>
      <c r="AP14" s="256"/>
      <c r="AQ14" s="256"/>
      <c r="AR14" s="256"/>
      <c r="AS14" s="256"/>
      <c r="AT14" s="256"/>
      <c r="AU14" s="256"/>
      <c r="AV14" s="256"/>
      <c r="AW14" s="256"/>
      <c r="AX14" s="256"/>
      <c r="AY14" s="256"/>
      <c r="AZ14" s="256"/>
      <c r="BA14" s="256"/>
      <c r="BB14" s="256"/>
      <c r="BC14" s="256"/>
      <c r="BD14" s="256"/>
      <c r="BE14" s="256"/>
      <c r="BF14" s="256"/>
    </row>
    <row r="15" spans="1:58" ht="11.25" customHeight="1" thickBot="1" x14ac:dyDescent="0.2">
      <c r="A15" s="880"/>
      <c r="B15" s="880"/>
      <c r="C15" s="880"/>
      <c r="D15" s="880"/>
      <c r="E15" s="880"/>
      <c r="F15" s="880"/>
      <c r="G15" s="880"/>
      <c r="H15" s="880"/>
      <c r="I15" s="880"/>
      <c r="J15" s="880"/>
      <c r="K15" s="880"/>
      <c r="L15" s="880"/>
      <c r="M15" s="880"/>
      <c r="N15" s="880"/>
      <c r="O15" s="880"/>
      <c r="P15" s="880"/>
      <c r="Q15" s="880"/>
      <c r="R15" s="880"/>
      <c r="S15" s="880"/>
      <c r="T15" s="880"/>
      <c r="U15" s="880"/>
      <c r="V15" s="880"/>
      <c r="W15" s="880"/>
      <c r="X15" s="880"/>
      <c r="Y15" s="880"/>
      <c r="Z15" s="880"/>
      <c r="AA15" s="880"/>
      <c r="AB15" s="880"/>
      <c r="AC15" s="880"/>
      <c r="AD15" s="880"/>
      <c r="AE15" s="880"/>
      <c r="AF15" s="880"/>
      <c r="AG15" s="880"/>
      <c r="AH15" s="880"/>
      <c r="AI15" s="880"/>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row>
    <row r="16" spans="1:58" ht="27.6" customHeight="1" thickBot="1" x14ac:dyDescent="0.2">
      <c r="A16" s="23"/>
      <c r="B16" s="23"/>
      <c r="C16" s="66" t="s">
        <v>47</v>
      </c>
      <c r="D16" s="903" t="s">
        <v>52</v>
      </c>
      <c r="E16" s="904"/>
      <c r="F16" s="905"/>
      <c r="G16" s="904" t="s">
        <v>116</v>
      </c>
      <c r="H16" s="904"/>
      <c r="I16" s="904"/>
      <c r="J16" s="904"/>
      <c r="K16" s="904"/>
      <c r="L16" s="904"/>
      <c r="M16" s="904"/>
      <c r="N16" s="904"/>
      <c r="O16" s="904"/>
      <c r="P16" s="904"/>
      <c r="Q16" s="904"/>
      <c r="R16" s="904"/>
      <c r="S16" s="904"/>
      <c r="T16" s="904"/>
      <c r="U16" s="904"/>
      <c r="V16" s="904"/>
      <c r="W16" s="904"/>
      <c r="X16" s="904"/>
      <c r="Y16" s="904"/>
      <c r="Z16" s="904"/>
      <c r="AA16" s="904"/>
      <c r="AB16" s="904"/>
      <c r="AC16" s="904"/>
      <c r="AD16" s="904"/>
      <c r="AE16" s="904"/>
      <c r="AF16" s="904"/>
      <c r="AG16" s="904"/>
      <c r="AH16" s="906"/>
      <c r="AI16" s="36" t="s">
        <v>49</v>
      </c>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row>
    <row r="17" spans="1:58" ht="27.6" customHeight="1" x14ac:dyDescent="0.15">
      <c r="A17" s="844" t="s">
        <v>151</v>
      </c>
      <c r="B17" s="844" t="s">
        <v>117</v>
      </c>
      <c r="C17" s="79" t="s">
        <v>48</v>
      </c>
      <c r="D17" s="893" t="s">
        <v>130</v>
      </c>
      <c r="E17" s="893"/>
      <c r="F17" s="894"/>
      <c r="G17" s="897" t="s">
        <v>359</v>
      </c>
      <c r="H17" s="897"/>
      <c r="I17" s="897"/>
      <c r="J17" s="897"/>
      <c r="K17" s="897"/>
      <c r="L17" s="897"/>
      <c r="M17" s="897"/>
      <c r="N17" s="897"/>
      <c r="O17" s="897"/>
      <c r="P17" s="897"/>
      <c r="Q17" s="897"/>
      <c r="R17" s="897"/>
      <c r="S17" s="897"/>
      <c r="T17" s="897"/>
      <c r="U17" s="897"/>
      <c r="V17" s="897"/>
      <c r="W17" s="897"/>
      <c r="X17" s="897"/>
      <c r="Y17" s="897"/>
      <c r="Z17" s="897"/>
      <c r="AA17" s="897"/>
      <c r="AB17" s="897"/>
      <c r="AC17" s="897"/>
      <c r="AD17" s="897"/>
      <c r="AE17" s="897"/>
      <c r="AF17" s="897"/>
      <c r="AG17" s="897"/>
      <c r="AH17" s="898"/>
      <c r="AI17" s="68"/>
      <c r="AJ17" s="262" t="s">
        <v>551</v>
      </c>
      <c r="AK17" s="262"/>
      <c r="AL17" s="256"/>
      <c r="AM17" s="256"/>
      <c r="AN17" s="256"/>
      <c r="AO17" s="256"/>
      <c r="AP17" s="256"/>
      <c r="AQ17" s="256"/>
      <c r="AR17" s="256"/>
      <c r="AS17" s="256"/>
      <c r="AT17" s="256"/>
      <c r="AU17" s="256"/>
      <c r="AV17" s="256"/>
      <c r="AW17" s="256"/>
      <c r="AX17" s="256"/>
      <c r="AY17" s="256"/>
      <c r="AZ17" s="256"/>
      <c r="BA17" s="256"/>
      <c r="BB17" s="256"/>
      <c r="BC17" s="256"/>
      <c r="BD17" s="256"/>
      <c r="BE17" s="256"/>
      <c r="BF17" s="256"/>
    </row>
    <row r="18" spans="1:58" ht="27.6" customHeight="1" x14ac:dyDescent="0.15">
      <c r="A18" s="807"/>
      <c r="B18" s="807"/>
      <c r="C18" s="69" t="s">
        <v>118</v>
      </c>
      <c r="D18" s="899"/>
      <c r="E18" s="899"/>
      <c r="F18" s="900"/>
      <c r="G18" s="845" t="s">
        <v>516</v>
      </c>
      <c r="H18" s="845"/>
      <c r="I18" s="845"/>
      <c r="J18" s="845"/>
      <c r="K18" s="845"/>
      <c r="L18" s="845"/>
      <c r="M18" s="845"/>
      <c r="N18" s="845"/>
      <c r="O18" s="845"/>
      <c r="P18" s="845"/>
      <c r="Q18" s="845"/>
      <c r="R18" s="845"/>
      <c r="S18" s="845"/>
      <c r="T18" s="845"/>
      <c r="U18" s="845"/>
      <c r="V18" s="845"/>
      <c r="W18" s="845"/>
      <c r="X18" s="845"/>
      <c r="Y18" s="845"/>
      <c r="Z18" s="845"/>
      <c r="AA18" s="845"/>
      <c r="AB18" s="845"/>
      <c r="AC18" s="845"/>
      <c r="AD18" s="845"/>
      <c r="AE18" s="845"/>
      <c r="AF18" s="845"/>
      <c r="AG18" s="845"/>
      <c r="AH18" s="846"/>
      <c r="AI18" s="70"/>
      <c r="AJ18" s="262" t="s">
        <v>551</v>
      </c>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row>
    <row r="19" spans="1:58" ht="41.1" customHeight="1" x14ac:dyDescent="0.15">
      <c r="A19" s="807"/>
      <c r="B19" s="807"/>
      <c r="C19" s="67" t="s">
        <v>48</v>
      </c>
      <c r="D19" s="872" t="s">
        <v>68</v>
      </c>
      <c r="E19" s="872"/>
      <c r="F19" s="873"/>
      <c r="G19" s="823" t="s">
        <v>351</v>
      </c>
      <c r="H19" s="823"/>
      <c r="I19" s="823"/>
      <c r="J19" s="823"/>
      <c r="K19" s="823"/>
      <c r="L19" s="823"/>
      <c r="M19" s="823"/>
      <c r="N19" s="823"/>
      <c r="O19" s="823"/>
      <c r="P19" s="823"/>
      <c r="Q19" s="823"/>
      <c r="R19" s="823"/>
      <c r="S19" s="823"/>
      <c r="T19" s="823"/>
      <c r="U19" s="823"/>
      <c r="V19" s="823"/>
      <c r="W19" s="823"/>
      <c r="X19" s="823"/>
      <c r="Y19" s="823"/>
      <c r="Z19" s="823"/>
      <c r="AA19" s="823"/>
      <c r="AB19" s="823"/>
      <c r="AC19" s="823"/>
      <c r="AD19" s="823"/>
      <c r="AE19" s="823"/>
      <c r="AF19" s="823"/>
      <c r="AG19" s="823"/>
      <c r="AH19" s="824"/>
      <c r="AI19" s="70"/>
      <c r="AJ19" s="262" t="s">
        <v>551</v>
      </c>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row>
    <row r="20" spans="1:58" ht="27.6" customHeight="1" x14ac:dyDescent="0.15">
      <c r="A20" s="807"/>
      <c r="B20" s="807"/>
      <c r="C20" s="809" t="s">
        <v>48</v>
      </c>
      <c r="D20" s="872"/>
      <c r="E20" s="872"/>
      <c r="F20" s="873"/>
      <c r="G20" s="817" t="s">
        <v>349</v>
      </c>
      <c r="H20" s="817"/>
      <c r="I20" s="817"/>
      <c r="J20" s="817"/>
      <c r="K20" s="817"/>
      <c r="L20" s="817"/>
      <c r="M20" s="817"/>
      <c r="N20" s="817"/>
      <c r="O20" s="817"/>
      <c r="P20" s="817"/>
      <c r="Q20" s="817"/>
      <c r="R20" s="817"/>
      <c r="S20" s="817"/>
      <c r="T20" s="817"/>
      <c r="U20" s="817"/>
      <c r="V20" s="817"/>
      <c r="W20" s="817"/>
      <c r="X20" s="817"/>
      <c r="Y20" s="817"/>
      <c r="Z20" s="817"/>
      <c r="AA20" s="817"/>
      <c r="AB20" s="817"/>
      <c r="AC20" s="817"/>
      <c r="AD20" s="817"/>
      <c r="AE20" s="817"/>
      <c r="AF20" s="817"/>
      <c r="AG20" s="817"/>
      <c r="AH20" s="818"/>
      <c r="AI20" s="901"/>
      <c r="AJ20" s="871" t="s">
        <v>551</v>
      </c>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row>
    <row r="21" spans="1:58" ht="13.5" customHeight="1" x14ac:dyDescent="0.15">
      <c r="A21" s="807"/>
      <c r="B21" s="807"/>
      <c r="C21" s="811"/>
      <c r="D21" s="872"/>
      <c r="E21" s="872"/>
      <c r="F21" s="873"/>
      <c r="G21" s="847"/>
      <c r="H21" s="847"/>
      <c r="I21" s="847"/>
      <c r="J21" s="847"/>
      <c r="K21" s="847"/>
      <c r="L21" s="847"/>
      <c r="M21" s="847"/>
      <c r="N21" s="847"/>
      <c r="O21" s="847"/>
      <c r="P21" s="847"/>
      <c r="Q21" s="847"/>
      <c r="R21" s="847"/>
      <c r="S21" s="847"/>
      <c r="T21" s="847"/>
      <c r="U21" s="847"/>
      <c r="V21" s="847"/>
      <c r="W21" s="847"/>
      <c r="X21" s="847"/>
      <c r="Y21" s="847"/>
      <c r="Z21" s="847"/>
      <c r="AA21" s="847"/>
      <c r="AB21" s="847"/>
      <c r="AC21" s="847"/>
      <c r="AD21" s="847"/>
      <c r="AE21" s="847"/>
      <c r="AF21" s="847"/>
      <c r="AG21" s="847"/>
      <c r="AH21" s="848"/>
      <c r="AI21" s="902"/>
      <c r="AJ21" s="871"/>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row>
    <row r="22" spans="1:58" ht="27.6" customHeight="1" x14ac:dyDescent="0.15">
      <c r="A22" s="807"/>
      <c r="B22" s="807"/>
      <c r="C22" s="809" t="s">
        <v>48</v>
      </c>
      <c r="D22" s="872"/>
      <c r="E22" s="872"/>
      <c r="F22" s="873"/>
      <c r="G22" s="817" t="s">
        <v>350</v>
      </c>
      <c r="H22" s="817"/>
      <c r="I22" s="817"/>
      <c r="J22" s="817"/>
      <c r="K22" s="817"/>
      <c r="L22" s="817"/>
      <c r="M22" s="817"/>
      <c r="N22" s="817"/>
      <c r="O22" s="817"/>
      <c r="P22" s="817"/>
      <c r="Q22" s="817"/>
      <c r="R22" s="817"/>
      <c r="S22" s="817"/>
      <c r="T22" s="817"/>
      <c r="U22" s="817"/>
      <c r="V22" s="817"/>
      <c r="W22" s="817"/>
      <c r="X22" s="817"/>
      <c r="Y22" s="817"/>
      <c r="Z22" s="817"/>
      <c r="AA22" s="817"/>
      <c r="AB22" s="817"/>
      <c r="AC22" s="817"/>
      <c r="AD22" s="817"/>
      <c r="AE22" s="817"/>
      <c r="AF22" s="817"/>
      <c r="AG22" s="817"/>
      <c r="AH22" s="818"/>
      <c r="AI22" s="901"/>
      <c r="AJ22" s="871" t="s">
        <v>551</v>
      </c>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row>
    <row r="23" spans="1:58" ht="13.5" customHeight="1" x14ac:dyDescent="0.15">
      <c r="A23" s="807"/>
      <c r="B23" s="807"/>
      <c r="C23" s="811"/>
      <c r="D23" s="874"/>
      <c r="E23" s="874"/>
      <c r="F23" s="875"/>
      <c r="G23" s="847"/>
      <c r="H23" s="847"/>
      <c r="I23" s="847"/>
      <c r="J23" s="847"/>
      <c r="K23" s="847"/>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8"/>
      <c r="AI23" s="902"/>
      <c r="AJ23" s="871"/>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row>
    <row r="24" spans="1:58" ht="27.6" customHeight="1" x14ac:dyDescent="0.15">
      <c r="A24" s="807"/>
      <c r="B24" s="807"/>
      <c r="C24" s="69" t="s">
        <v>48</v>
      </c>
      <c r="D24" s="812" t="s">
        <v>119</v>
      </c>
      <c r="E24" s="812"/>
      <c r="F24" s="813"/>
      <c r="G24" s="814" t="s">
        <v>423</v>
      </c>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5"/>
      <c r="AI24" s="70"/>
      <c r="AJ24" s="262" t="s">
        <v>551</v>
      </c>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row>
    <row r="25" spans="1:58" ht="27.6" customHeight="1" x14ac:dyDescent="0.15">
      <c r="A25" s="808"/>
      <c r="B25" s="808"/>
      <c r="C25" s="69" t="s">
        <v>48</v>
      </c>
      <c r="D25" s="828"/>
      <c r="E25" s="828"/>
      <c r="F25" s="829"/>
      <c r="G25" s="814" t="s">
        <v>424</v>
      </c>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814"/>
      <c r="AF25" s="814"/>
      <c r="AG25" s="814"/>
      <c r="AH25" s="815"/>
      <c r="AI25" s="70"/>
      <c r="AJ25" s="262" t="s">
        <v>551</v>
      </c>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row>
    <row r="26" spans="1:58" ht="27.6" customHeight="1" x14ac:dyDescent="0.15">
      <c r="A26" s="830" t="s">
        <v>152</v>
      </c>
      <c r="B26" s="71" t="s">
        <v>120</v>
      </c>
      <c r="C26" s="69" t="s">
        <v>48</v>
      </c>
      <c r="D26" s="812" t="s">
        <v>119</v>
      </c>
      <c r="E26" s="812"/>
      <c r="F26" s="813"/>
      <c r="G26" s="814" t="s">
        <v>121</v>
      </c>
      <c r="H26" s="814"/>
      <c r="I26" s="814"/>
      <c r="J26" s="814"/>
      <c r="K26" s="814"/>
      <c r="L26" s="814"/>
      <c r="M26" s="814"/>
      <c r="N26" s="814"/>
      <c r="O26" s="814"/>
      <c r="P26" s="814"/>
      <c r="Q26" s="814"/>
      <c r="R26" s="814"/>
      <c r="S26" s="814"/>
      <c r="T26" s="814"/>
      <c r="U26" s="814"/>
      <c r="V26" s="814"/>
      <c r="W26" s="814"/>
      <c r="X26" s="814"/>
      <c r="Y26" s="814"/>
      <c r="Z26" s="814"/>
      <c r="AA26" s="814"/>
      <c r="AB26" s="814"/>
      <c r="AC26" s="814"/>
      <c r="AD26" s="814"/>
      <c r="AE26" s="814"/>
      <c r="AF26" s="814"/>
      <c r="AG26" s="814"/>
      <c r="AH26" s="815"/>
      <c r="AI26" s="70"/>
      <c r="AJ26" s="262" t="s">
        <v>551</v>
      </c>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row>
    <row r="27" spans="1:58" ht="27.6" customHeight="1" x14ac:dyDescent="0.15">
      <c r="A27" s="831"/>
      <c r="B27" s="71" t="s">
        <v>122</v>
      </c>
      <c r="C27" s="69" t="s">
        <v>48</v>
      </c>
      <c r="D27" s="812" t="s">
        <v>119</v>
      </c>
      <c r="E27" s="812"/>
      <c r="F27" s="813"/>
      <c r="G27" s="814" t="s">
        <v>123</v>
      </c>
      <c r="H27" s="814"/>
      <c r="I27" s="814"/>
      <c r="J27" s="814"/>
      <c r="K27" s="814"/>
      <c r="L27" s="814"/>
      <c r="M27" s="814"/>
      <c r="N27" s="814"/>
      <c r="O27" s="814"/>
      <c r="P27" s="814"/>
      <c r="Q27" s="814"/>
      <c r="R27" s="814"/>
      <c r="S27" s="814"/>
      <c r="T27" s="814"/>
      <c r="U27" s="814"/>
      <c r="V27" s="814"/>
      <c r="W27" s="814"/>
      <c r="X27" s="814"/>
      <c r="Y27" s="814"/>
      <c r="Z27" s="814"/>
      <c r="AA27" s="814"/>
      <c r="AB27" s="814"/>
      <c r="AC27" s="814"/>
      <c r="AD27" s="814"/>
      <c r="AE27" s="814"/>
      <c r="AF27" s="814"/>
      <c r="AG27" s="814"/>
      <c r="AH27" s="815"/>
      <c r="AI27" s="70"/>
      <c r="AJ27" s="262" t="s">
        <v>551</v>
      </c>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row>
    <row r="28" spans="1:58" ht="27.6" customHeight="1" x14ac:dyDescent="0.15">
      <c r="A28" s="831"/>
      <c r="B28" s="806" t="s">
        <v>124</v>
      </c>
      <c r="C28" s="809" t="s">
        <v>48</v>
      </c>
      <c r="D28" s="812" t="s">
        <v>119</v>
      </c>
      <c r="E28" s="812"/>
      <c r="F28" s="813"/>
      <c r="G28" s="816" t="s">
        <v>604</v>
      </c>
      <c r="H28" s="817"/>
      <c r="I28" s="817"/>
      <c r="J28" s="817"/>
      <c r="K28" s="817"/>
      <c r="L28" s="818"/>
      <c r="M28" s="825" t="s">
        <v>605</v>
      </c>
      <c r="N28" s="825"/>
      <c r="O28" s="825"/>
      <c r="P28" s="825"/>
      <c r="Q28" s="825"/>
      <c r="R28" s="825"/>
      <c r="S28" s="825"/>
      <c r="T28" s="825"/>
      <c r="U28" s="825"/>
      <c r="V28" s="825"/>
      <c r="W28" s="825"/>
      <c r="X28" s="825"/>
      <c r="Y28" s="825"/>
      <c r="Z28" s="825"/>
      <c r="AA28" s="825"/>
      <c r="AB28" s="825"/>
      <c r="AC28" s="825"/>
      <c r="AD28" s="825"/>
      <c r="AE28" s="825"/>
      <c r="AF28" s="825"/>
      <c r="AG28" s="825"/>
      <c r="AH28" s="826"/>
      <c r="AI28" s="70"/>
      <c r="AJ28" s="262" t="s">
        <v>551</v>
      </c>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row>
    <row r="29" spans="1:58" ht="27.6" customHeight="1" x14ac:dyDescent="0.15">
      <c r="A29" s="831"/>
      <c r="B29" s="807"/>
      <c r="C29" s="810"/>
      <c r="D29" s="812" t="s">
        <v>618</v>
      </c>
      <c r="E29" s="812"/>
      <c r="F29" s="813"/>
      <c r="G29" s="819"/>
      <c r="H29" s="820"/>
      <c r="I29" s="820"/>
      <c r="J29" s="820"/>
      <c r="K29" s="820"/>
      <c r="L29" s="821"/>
      <c r="M29" s="825" t="s">
        <v>616</v>
      </c>
      <c r="N29" s="825"/>
      <c r="O29" s="825"/>
      <c r="P29" s="825"/>
      <c r="Q29" s="825"/>
      <c r="R29" s="825"/>
      <c r="S29" s="825"/>
      <c r="T29" s="825"/>
      <c r="U29" s="825"/>
      <c r="V29" s="825"/>
      <c r="W29" s="825"/>
      <c r="X29" s="825"/>
      <c r="Y29" s="825"/>
      <c r="Z29" s="825"/>
      <c r="AA29" s="825"/>
      <c r="AB29" s="825"/>
      <c r="AC29" s="825"/>
      <c r="AD29" s="825"/>
      <c r="AE29" s="825"/>
      <c r="AF29" s="825"/>
      <c r="AG29" s="825"/>
      <c r="AH29" s="826"/>
      <c r="AI29" s="70"/>
      <c r="AJ29" s="262"/>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row>
    <row r="30" spans="1:58" ht="27.6" customHeight="1" x14ac:dyDescent="0.15">
      <c r="A30" s="831"/>
      <c r="B30" s="808"/>
      <c r="C30" s="811"/>
      <c r="D30" s="812"/>
      <c r="E30" s="812"/>
      <c r="F30" s="813"/>
      <c r="G30" s="822"/>
      <c r="H30" s="823"/>
      <c r="I30" s="823"/>
      <c r="J30" s="823"/>
      <c r="K30" s="823"/>
      <c r="L30" s="824"/>
      <c r="M30" s="827" t="s">
        <v>617</v>
      </c>
      <c r="N30" s="825"/>
      <c r="O30" s="825"/>
      <c r="P30" s="825"/>
      <c r="Q30" s="825"/>
      <c r="R30" s="825"/>
      <c r="S30" s="825"/>
      <c r="T30" s="825"/>
      <c r="U30" s="825"/>
      <c r="V30" s="825"/>
      <c r="W30" s="825"/>
      <c r="X30" s="825"/>
      <c r="Y30" s="825"/>
      <c r="Z30" s="825"/>
      <c r="AA30" s="825"/>
      <c r="AB30" s="825"/>
      <c r="AC30" s="825"/>
      <c r="AD30" s="825"/>
      <c r="AE30" s="825"/>
      <c r="AF30" s="825"/>
      <c r="AG30" s="825"/>
      <c r="AH30" s="826"/>
      <c r="AI30" s="70"/>
      <c r="AJ30" s="262"/>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row>
    <row r="31" spans="1:58" ht="27.6" customHeight="1" x14ac:dyDescent="0.15">
      <c r="A31" s="831"/>
      <c r="B31" s="71" t="s">
        <v>125</v>
      </c>
      <c r="C31" s="69" t="s">
        <v>48</v>
      </c>
      <c r="D31" s="812" t="s">
        <v>119</v>
      </c>
      <c r="E31" s="812"/>
      <c r="F31" s="813"/>
      <c r="G31" s="814" t="s">
        <v>361</v>
      </c>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5"/>
      <c r="AI31" s="70"/>
      <c r="AJ31" s="262" t="s">
        <v>551</v>
      </c>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row>
    <row r="32" spans="1:58" ht="27.6" customHeight="1" x14ac:dyDescent="0.15">
      <c r="A32" s="831"/>
      <c r="B32" s="806" t="s">
        <v>126</v>
      </c>
      <c r="C32" s="809" t="s">
        <v>48</v>
      </c>
      <c r="D32" s="833"/>
      <c r="E32" s="834"/>
      <c r="F32" s="842"/>
      <c r="G32" s="816" t="s">
        <v>127</v>
      </c>
      <c r="H32" s="817"/>
      <c r="I32" s="817"/>
      <c r="J32" s="817"/>
      <c r="K32" s="817"/>
      <c r="L32" s="818"/>
      <c r="M32" s="814" t="s">
        <v>602</v>
      </c>
      <c r="N32" s="814"/>
      <c r="O32" s="814"/>
      <c r="P32" s="814"/>
      <c r="Q32" s="814"/>
      <c r="R32" s="814"/>
      <c r="S32" s="814"/>
      <c r="T32" s="814"/>
      <c r="U32" s="814"/>
      <c r="V32" s="814"/>
      <c r="W32" s="814"/>
      <c r="X32" s="814"/>
      <c r="Y32" s="814"/>
      <c r="Z32" s="814"/>
      <c r="AA32" s="814"/>
      <c r="AB32" s="814"/>
      <c r="AC32" s="814"/>
      <c r="AD32" s="814"/>
      <c r="AE32" s="814"/>
      <c r="AF32" s="814"/>
      <c r="AG32" s="814"/>
      <c r="AH32" s="815"/>
      <c r="AI32" s="180" t="s">
        <v>665</v>
      </c>
      <c r="AJ32" s="262" t="s">
        <v>551</v>
      </c>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row>
    <row r="33" spans="1:58" ht="27.6" customHeight="1" x14ac:dyDescent="0.15">
      <c r="A33" s="831"/>
      <c r="B33" s="808"/>
      <c r="C33" s="811"/>
      <c r="D33" s="836"/>
      <c r="E33" s="837"/>
      <c r="F33" s="843"/>
      <c r="G33" s="819"/>
      <c r="H33" s="820"/>
      <c r="I33" s="820"/>
      <c r="J33" s="820"/>
      <c r="K33" s="820"/>
      <c r="L33" s="821"/>
      <c r="M33" s="867" t="s">
        <v>601</v>
      </c>
      <c r="N33" s="814"/>
      <c r="O33" s="814"/>
      <c r="P33" s="814"/>
      <c r="Q33" s="814"/>
      <c r="R33" s="814"/>
      <c r="S33" s="814"/>
      <c r="T33" s="814"/>
      <c r="U33" s="814"/>
      <c r="V33" s="814"/>
      <c r="W33" s="814"/>
      <c r="X33" s="814"/>
      <c r="Y33" s="814"/>
      <c r="Z33" s="814"/>
      <c r="AA33" s="814"/>
      <c r="AB33" s="814"/>
      <c r="AC33" s="814"/>
      <c r="AD33" s="814"/>
      <c r="AE33" s="814"/>
      <c r="AF33" s="814"/>
      <c r="AG33" s="814"/>
      <c r="AH33" s="815"/>
      <c r="AI33" s="180" t="s">
        <v>603</v>
      </c>
      <c r="AJ33" s="262"/>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row>
    <row r="34" spans="1:58" ht="19.5" customHeight="1" x14ac:dyDescent="0.15">
      <c r="A34" s="830" t="s">
        <v>153</v>
      </c>
      <c r="B34" s="806" t="s">
        <v>128</v>
      </c>
      <c r="C34" s="865" t="s">
        <v>158</v>
      </c>
      <c r="D34" s="865"/>
      <c r="E34" s="865"/>
      <c r="F34" s="865"/>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row>
    <row r="35" spans="1:58" ht="27.6" customHeight="1" x14ac:dyDescent="0.15">
      <c r="A35" s="831"/>
      <c r="B35" s="807"/>
      <c r="C35" s="80" t="s">
        <v>118</v>
      </c>
      <c r="D35" s="833" t="s">
        <v>119</v>
      </c>
      <c r="E35" s="834"/>
      <c r="F35" s="835"/>
      <c r="G35" s="864" t="s">
        <v>154</v>
      </c>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78"/>
      <c r="AJ35" s="262" t="s">
        <v>551</v>
      </c>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row>
    <row r="36" spans="1:58" ht="27.6" customHeight="1" x14ac:dyDescent="0.15">
      <c r="A36" s="831"/>
      <c r="B36" s="807"/>
      <c r="C36" s="80" t="s">
        <v>48</v>
      </c>
      <c r="D36" s="836"/>
      <c r="E36" s="837"/>
      <c r="F36" s="838"/>
      <c r="G36" s="864" t="s">
        <v>155</v>
      </c>
      <c r="H36" s="864"/>
      <c r="I36" s="864"/>
      <c r="J36" s="864"/>
      <c r="K36" s="864"/>
      <c r="L36" s="864"/>
      <c r="M36" s="864"/>
      <c r="N36" s="864"/>
      <c r="O36" s="864"/>
      <c r="P36" s="864"/>
      <c r="Q36" s="864"/>
      <c r="R36" s="864"/>
      <c r="S36" s="864"/>
      <c r="T36" s="864"/>
      <c r="U36" s="864"/>
      <c r="V36" s="864"/>
      <c r="W36" s="864"/>
      <c r="X36" s="864"/>
      <c r="Y36" s="864"/>
      <c r="Z36" s="864"/>
      <c r="AA36" s="864"/>
      <c r="AB36" s="864"/>
      <c r="AC36" s="864"/>
      <c r="AD36" s="864"/>
      <c r="AE36" s="864"/>
      <c r="AF36" s="864"/>
      <c r="AG36" s="864"/>
      <c r="AH36" s="864"/>
      <c r="AI36" s="78"/>
      <c r="AJ36" s="262" t="s">
        <v>551</v>
      </c>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row>
    <row r="37" spans="1:58" ht="27.6" customHeight="1" x14ac:dyDescent="0.15">
      <c r="A37" s="831"/>
      <c r="B37" s="807"/>
      <c r="C37" s="80" t="s">
        <v>48</v>
      </c>
      <c r="D37" s="836"/>
      <c r="E37" s="837"/>
      <c r="F37" s="838"/>
      <c r="G37" s="864" t="s">
        <v>156</v>
      </c>
      <c r="H37" s="864"/>
      <c r="I37" s="864"/>
      <c r="J37" s="864"/>
      <c r="K37" s="864"/>
      <c r="L37" s="864"/>
      <c r="M37" s="864"/>
      <c r="N37" s="864"/>
      <c r="O37" s="864"/>
      <c r="P37" s="864"/>
      <c r="Q37" s="864"/>
      <c r="R37" s="864"/>
      <c r="S37" s="864"/>
      <c r="T37" s="864"/>
      <c r="U37" s="864"/>
      <c r="V37" s="864"/>
      <c r="W37" s="864"/>
      <c r="X37" s="864"/>
      <c r="Y37" s="864"/>
      <c r="Z37" s="864"/>
      <c r="AA37" s="864"/>
      <c r="AB37" s="864"/>
      <c r="AC37" s="864"/>
      <c r="AD37" s="864"/>
      <c r="AE37" s="864"/>
      <c r="AF37" s="864"/>
      <c r="AG37" s="864"/>
      <c r="AH37" s="864"/>
      <c r="AI37" s="78"/>
      <c r="AJ37" s="262" t="s">
        <v>551</v>
      </c>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row>
    <row r="38" spans="1:58" ht="27.6" customHeight="1" x14ac:dyDescent="0.15">
      <c r="A38" s="832"/>
      <c r="B38" s="808"/>
      <c r="C38" s="80" t="s">
        <v>48</v>
      </c>
      <c r="D38" s="839"/>
      <c r="E38" s="840"/>
      <c r="F38" s="841"/>
      <c r="G38" s="867" t="s">
        <v>157</v>
      </c>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814"/>
      <c r="AF38" s="814"/>
      <c r="AG38" s="814"/>
      <c r="AH38" s="815"/>
      <c r="AI38" s="78"/>
      <c r="AJ38" s="262" t="s">
        <v>551</v>
      </c>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row>
    <row r="39" spans="1:58" ht="39.75" customHeight="1" thickBot="1" x14ac:dyDescent="0.2">
      <c r="A39" s="179" t="s">
        <v>362</v>
      </c>
      <c r="B39" s="174"/>
      <c r="C39" s="178" t="s">
        <v>48</v>
      </c>
      <c r="D39" s="868" t="s">
        <v>119</v>
      </c>
      <c r="E39" s="869"/>
      <c r="F39" s="870"/>
      <c r="G39" s="862" t="s">
        <v>363</v>
      </c>
      <c r="H39" s="863"/>
      <c r="I39" s="863"/>
      <c r="J39" s="863"/>
      <c r="K39" s="863"/>
      <c r="L39" s="863"/>
      <c r="M39" s="863"/>
      <c r="N39" s="863"/>
      <c r="O39" s="863"/>
      <c r="P39" s="863"/>
      <c r="Q39" s="863"/>
      <c r="R39" s="863"/>
      <c r="S39" s="863"/>
      <c r="T39" s="863"/>
      <c r="U39" s="863"/>
      <c r="V39" s="863"/>
      <c r="W39" s="863"/>
      <c r="X39" s="863"/>
      <c r="Y39" s="863"/>
      <c r="Z39" s="863"/>
      <c r="AA39" s="863"/>
      <c r="AB39" s="863"/>
      <c r="AC39" s="863"/>
      <c r="AD39" s="863"/>
      <c r="AE39" s="863"/>
      <c r="AF39" s="863"/>
      <c r="AG39" s="863"/>
      <c r="AH39" s="863"/>
      <c r="AI39" s="182"/>
      <c r="AJ39" s="262" t="s">
        <v>551</v>
      </c>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row>
    <row r="40" spans="1:58" x14ac:dyDescent="0.15">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row>
    <row r="41" spans="1:58" x14ac:dyDescent="0.15">
      <c r="A41" s="256"/>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row>
    <row r="42" spans="1:58" x14ac:dyDescent="0.15">
      <c r="A42" s="256"/>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row>
    <row r="43" spans="1:58" x14ac:dyDescent="0.15">
      <c r="A43" s="25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row>
    <row r="44" spans="1:58" x14ac:dyDescent="0.15">
      <c r="A44" s="25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row>
    <row r="45" spans="1:58" x14ac:dyDescent="0.15">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row>
    <row r="46" spans="1:58" x14ac:dyDescent="0.15">
      <c r="A46" s="25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row>
    <row r="47" spans="1:58" x14ac:dyDescent="0.15">
      <c r="A47" s="256"/>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row>
    <row r="48" spans="1:58" x14ac:dyDescent="0.15">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row>
    <row r="49" spans="1:58" x14ac:dyDescent="0.15">
      <c r="A49" s="256"/>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row>
    <row r="50" spans="1:58" x14ac:dyDescent="0.15">
      <c r="A50" s="256"/>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row>
    <row r="51" spans="1:58" x14ac:dyDescent="0.15">
      <c r="A51" s="256"/>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row>
    <row r="52" spans="1:58" x14ac:dyDescent="0.15">
      <c r="A52" s="256"/>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row>
    <row r="53" spans="1:58" x14ac:dyDescent="0.15">
      <c r="A53" s="256"/>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row>
    <row r="54" spans="1:58" x14ac:dyDescent="0.15">
      <c r="A54" s="256"/>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row>
    <row r="55" spans="1:58" x14ac:dyDescent="0.15">
      <c r="A55" s="256"/>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row>
    <row r="56" spans="1:58" x14ac:dyDescent="0.15">
      <c r="A56" s="256"/>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row>
    <row r="57" spans="1:58" x14ac:dyDescent="0.15">
      <c r="A57" s="256"/>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row>
    <row r="58" spans="1:58" x14ac:dyDescent="0.15">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row>
    <row r="59" spans="1:58" x14ac:dyDescent="0.15">
      <c r="A59" s="256"/>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row>
    <row r="60" spans="1:58" x14ac:dyDescent="0.15">
      <c r="A60" s="256"/>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row>
    <row r="61" spans="1:58" x14ac:dyDescent="0.15">
      <c r="A61" s="256"/>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row>
    <row r="62" spans="1:58" x14ac:dyDescent="0.15">
      <c r="A62" s="256"/>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row>
    <row r="63" spans="1:58" x14ac:dyDescent="0.15">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row>
    <row r="64" spans="1:58" x14ac:dyDescent="0.15">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row>
    <row r="65" spans="1:58" x14ac:dyDescent="0.15">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row>
    <row r="66" spans="1:58" x14ac:dyDescent="0.15">
      <c r="A66" s="256"/>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row>
    <row r="67" spans="1:58" x14ac:dyDescent="0.15">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row>
    <row r="68" spans="1:58" x14ac:dyDescent="0.15">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row>
    <row r="69" spans="1:58" x14ac:dyDescent="0.15">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row>
    <row r="70" spans="1:58" x14ac:dyDescent="0.15">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row>
    <row r="71" spans="1:58" x14ac:dyDescent="0.15">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row>
    <row r="72" spans="1:58" x14ac:dyDescent="0.15">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row>
    <row r="73" spans="1:58" x14ac:dyDescent="0.15">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row>
    <row r="74" spans="1:58" x14ac:dyDescent="0.15">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6"/>
    </row>
    <row r="75" spans="1:58" x14ac:dyDescent="0.15">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row>
    <row r="76" spans="1:58" x14ac:dyDescent="0.15">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row>
    <row r="77" spans="1:58" x14ac:dyDescent="0.15">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row>
    <row r="78" spans="1:58" x14ac:dyDescent="0.15">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row>
  </sheetData>
  <mergeCells count="78">
    <mergeCell ref="A14:C14"/>
    <mergeCell ref="G17:AH17"/>
    <mergeCell ref="D18:F18"/>
    <mergeCell ref="AI20:AI21"/>
    <mergeCell ref="AI22:AI23"/>
    <mergeCell ref="D16:F16"/>
    <mergeCell ref="G16:AH16"/>
    <mergeCell ref="AJ20:AJ21"/>
    <mergeCell ref="AJ22:AJ23"/>
    <mergeCell ref="D19:F23"/>
    <mergeCell ref="D7:AI7"/>
    <mergeCell ref="A7:C7"/>
    <mergeCell ref="A8:C8"/>
    <mergeCell ref="D8:AI8"/>
    <mergeCell ref="G19:AH19"/>
    <mergeCell ref="C22:C23"/>
    <mergeCell ref="G21:AH21"/>
    <mergeCell ref="AJ12:AJ14"/>
    <mergeCell ref="A15:AI15"/>
    <mergeCell ref="D12:AI14"/>
    <mergeCell ref="A12:C13"/>
    <mergeCell ref="A17:A25"/>
    <mergeCell ref="D17:F17"/>
    <mergeCell ref="G39:AH39"/>
    <mergeCell ref="D27:F27"/>
    <mergeCell ref="G27:AH27"/>
    <mergeCell ref="D28:F28"/>
    <mergeCell ref="D31:F31"/>
    <mergeCell ref="G31:AH31"/>
    <mergeCell ref="G35:AH35"/>
    <mergeCell ref="G36:AH36"/>
    <mergeCell ref="G37:AH37"/>
    <mergeCell ref="C34:AI34"/>
    <mergeCell ref="G38:AH38"/>
    <mergeCell ref="D39:F39"/>
    <mergeCell ref="M32:AH32"/>
    <mergeCell ref="M33:AH33"/>
    <mergeCell ref="A26:A33"/>
    <mergeCell ref="D26:F26"/>
    <mergeCell ref="A1:AI1"/>
    <mergeCell ref="A11:AI11"/>
    <mergeCell ref="A2:AH2"/>
    <mergeCell ref="W3:AD3"/>
    <mergeCell ref="AE3:AH3"/>
    <mergeCell ref="A3:V3"/>
    <mergeCell ref="A4:AH4"/>
    <mergeCell ref="A5:AH5"/>
    <mergeCell ref="A6:AH6"/>
    <mergeCell ref="A9:C9"/>
    <mergeCell ref="D9:AI9"/>
    <mergeCell ref="A10:C10"/>
    <mergeCell ref="D10:AI10"/>
    <mergeCell ref="D24:F24"/>
    <mergeCell ref="G24:AH24"/>
    <mergeCell ref="D25:F25"/>
    <mergeCell ref="G25:AH25"/>
    <mergeCell ref="A34:A38"/>
    <mergeCell ref="B34:B38"/>
    <mergeCell ref="D35:F38"/>
    <mergeCell ref="C32:C33"/>
    <mergeCell ref="B32:B33"/>
    <mergeCell ref="D32:F33"/>
    <mergeCell ref="B17:B25"/>
    <mergeCell ref="G18:AH18"/>
    <mergeCell ref="C20:C21"/>
    <mergeCell ref="G22:AH22"/>
    <mergeCell ref="G23:AH23"/>
    <mergeCell ref="G20:AH20"/>
    <mergeCell ref="G32:L33"/>
    <mergeCell ref="B28:B30"/>
    <mergeCell ref="C28:C30"/>
    <mergeCell ref="D29:F29"/>
    <mergeCell ref="D30:F30"/>
    <mergeCell ref="G26:AH26"/>
    <mergeCell ref="G28:L30"/>
    <mergeCell ref="M28:AH28"/>
    <mergeCell ref="M29:AH29"/>
    <mergeCell ref="M30:AH30"/>
  </mergeCells>
  <phoneticPr fontId="3"/>
  <conditionalFormatting sqref="D8:AI8">
    <cfRule type="beginsWith" dxfId="0" priority="1" operator="beginsWith" text="選択">
      <formula>LEFT(D8,LEN("選択"))="選択"</formula>
    </cfRule>
  </conditionalFormatting>
  <dataValidations disablePrompts="1" count="1">
    <dataValidation type="textLength" operator="lessThanOrEqual" allowBlank="1" showInputMessage="1" showErrorMessage="1" sqref="D9:AI9" xr:uid="{00000000-0002-0000-0A00-000000000000}">
      <formula1>30</formula1>
    </dataValidation>
  </dataValidations>
  <pageMargins left="0.74803149606299213" right="0.74803149606299213" top="0.48" bottom="0.28000000000000003" header="0.38" footer="0.22"/>
  <pageSetup paperSize="9" scale="92"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1000000}">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
  <sheetViews>
    <sheetView workbookViewId="0">
      <selection activeCell="G3" sqref="G3"/>
    </sheetView>
  </sheetViews>
  <sheetFormatPr defaultRowHeight="13.5" x14ac:dyDescent="0.15"/>
  <cols>
    <col min="7" max="7" width="17" customWidth="1"/>
    <col min="17" max="17" width="11.125" customWidth="1"/>
    <col min="18" max="18" width="12" customWidth="1"/>
    <col min="39" max="39" width="30.25" customWidth="1"/>
  </cols>
  <sheetData>
    <row r="1" spans="1:39" ht="54" x14ac:dyDescent="0.15">
      <c r="B1" s="138" t="s">
        <v>182</v>
      </c>
      <c r="C1" s="139" t="s">
        <v>183</v>
      </c>
      <c r="D1" s="138" t="s">
        <v>184</v>
      </c>
      <c r="E1" s="140" t="s">
        <v>185</v>
      </c>
      <c r="F1" s="141" t="s">
        <v>186</v>
      </c>
      <c r="G1" s="141" t="s">
        <v>187</v>
      </c>
      <c r="H1" s="141" t="s">
        <v>188</v>
      </c>
      <c r="I1" s="141" t="s">
        <v>189</v>
      </c>
      <c r="J1" s="141" t="s">
        <v>190</v>
      </c>
      <c r="K1" s="141" t="s">
        <v>191</v>
      </c>
      <c r="L1" s="141" t="s">
        <v>192</v>
      </c>
      <c r="M1" s="141" t="s">
        <v>193</v>
      </c>
      <c r="N1" s="141" t="s">
        <v>194</v>
      </c>
      <c r="O1" s="141" t="s">
        <v>195</v>
      </c>
      <c r="P1" s="142" t="s">
        <v>196</v>
      </c>
      <c r="Q1" s="143" t="s">
        <v>197</v>
      </c>
      <c r="R1" s="144" t="s">
        <v>198</v>
      </c>
      <c r="S1" s="144" t="s">
        <v>199</v>
      </c>
      <c r="T1" s="144" t="s">
        <v>200</v>
      </c>
      <c r="U1" s="144" t="s">
        <v>201</v>
      </c>
      <c r="V1" s="144" t="s">
        <v>202</v>
      </c>
      <c r="W1" s="144" t="s">
        <v>203</v>
      </c>
      <c r="X1" s="144" t="s">
        <v>204</v>
      </c>
      <c r="Y1" s="144" t="s">
        <v>205</v>
      </c>
      <c r="Z1" s="144" t="s">
        <v>206</v>
      </c>
      <c r="AA1" s="144" t="s">
        <v>207</v>
      </c>
      <c r="AB1" s="144" t="s">
        <v>208</v>
      </c>
      <c r="AC1" s="144" t="s">
        <v>209</v>
      </c>
      <c r="AD1" s="144" t="s">
        <v>210</v>
      </c>
      <c r="AE1" s="145" t="s">
        <v>211</v>
      </c>
      <c r="AF1" s="144" t="s">
        <v>212</v>
      </c>
      <c r="AG1" s="140" t="s">
        <v>213</v>
      </c>
      <c r="AI1" s="144" t="s">
        <v>426</v>
      </c>
      <c r="AJ1" s="144" t="s">
        <v>425</v>
      </c>
      <c r="AK1" s="144" t="s">
        <v>427</v>
      </c>
      <c r="AL1" s="144" t="s">
        <v>428</v>
      </c>
      <c r="AM1" s="144" t="s">
        <v>429</v>
      </c>
    </row>
    <row r="2" spans="1:39" ht="66" customHeight="1" x14ac:dyDescent="0.15">
      <c r="A2" t="s">
        <v>214</v>
      </c>
      <c r="B2" s="146">
        <f>表紙!AE3</f>
        <v>0</v>
      </c>
      <c r="C2" s="147"/>
      <c r="D2" s="148"/>
      <c r="E2" s="149" t="str">
        <f>表紙!$D$9</f>
        <v>(20字程度）</v>
      </c>
      <c r="F2" s="150" t="str">
        <f>応募用紙1!$C$7</f>
        <v>　面積(延長)：約　　ha　(　　　　　ｍ)　 注：面積又は延長のどちらかを記載</v>
      </c>
      <c r="G2" s="151" t="str">
        <f>応募用紙3!C20&amp;応募用紙3!F20&amp;応募用紙3!C21</f>
        <v>公園施設（複合遊具）の設置工事</v>
      </c>
      <c r="H2" s="152" t="str">
        <f>応募用紙1!$C$8</f>
        <v>（西暦）　　年　　月</v>
      </c>
      <c r="I2" s="149">
        <f>応募用紙1!$C$27</f>
        <v>0</v>
      </c>
      <c r="J2" s="153" t="str">
        <f>応募用紙1!$C$28&amp;応募用紙1!$C$29</f>
        <v>　〒　　-</v>
      </c>
      <c r="K2" s="151" t="str">
        <f>応募用紙3!C15</f>
        <v>選択</v>
      </c>
      <c r="L2" s="154"/>
      <c r="M2" s="150" t="str">
        <f>応募用紙1!$I$34&amp;応募用紙1!$M$34</f>
        <v>又は</v>
      </c>
      <c r="N2" s="155" t="str">
        <f>応募用紙1!$C$35</f>
        <v>　（西暦）　　　年　　　　</v>
      </c>
      <c r="O2" s="156">
        <f>応募用紙1!$C$36</f>
        <v>0</v>
      </c>
      <c r="P2" s="157"/>
      <c r="Q2" s="158"/>
      <c r="R2" s="156">
        <f>'応募用紙2 -1'!C5</f>
        <v>0</v>
      </c>
      <c r="S2" s="156">
        <f>'応募用紙2 -1'!C5</f>
        <v>0</v>
      </c>
      <c r="T2" s="156">
        <f>'応募用紙2 -1'!C7</f>
        <v>0</v>
      </c>
      <c r="U2" s="159">
        <f>'応募用紙2 -1'!H7</f>
        <v>0</v>
      </c>
      <c r="V2" s="156" t="str">
        <f>'応募用紙2 -1'!C8</f>
        <v>〒</v>
      </c>
      <c r="W2" s="159">
        <f>'応募用紙2 -1'!C9</f>
        <v>0</v>
      </c>
      <c r="X2" s="160"/>
      <c r="Y2" s="159">
        <f>'応募用紙2 -1'!D14</f>
        <v>0</v>
      </c>
      <c r="Z2" s="159">
        <f>'応募用紙2 -1'!D13</f>
        <v>0</v>
      </c>
      <c r="AA2" s="159">
        <f>'応募用紙2 -1'!D10</f>
        <v>0</v>
      </c>
      <c r="AB2" s="159">
        <f>'応募用紙2 -1'!D15</f>
        <v>0</v>
      </c>
      <c r="AC2" s="159">
        <f>'応募用紙2 -1'!G15</f>
        <v>0</v>
      </c>
      <c r="AD2" s="159">
        <f>'応募用紙2 -1'!D16</f>
        <v>0</v>
      </c>
      <c r="AE2" s="161">
        <f>'応募用紙2 -1'!G16</f>
        <v>0</v>
      </c>
      <c r="AF2" s="159"/>
      <c r="AG2" s="159" t="s">
        <v>217</v>
      </c>
      <c r="AI2" s="162" t="str">
        <f>応募用紙1!C39</f>
        <v>選択</v>
      </c>
      <c r="AJ2" s="162" t="str">
        <f>応募用紙1!K39</f>
        <v>選択</v>
      </c>
      <c r="AK2" s="162">
        <f>応募用紙1!C40</f>
        <v>0</v>
      </c>
      <c r="AL2" s="162">
        <f>応募用紙1!C41</f>
        <v>0</v>
      </c>
      <c r="AM2" s="162">
        <f>応募用紙1!C42</f>
        <v>0</v>
      </c>
    </row>
    <row r="3" spans="1:39" ht="67.5" customHeight="1" x14ac:dyDescent="0.15">
      <c r="A3" t="s">
        <v>215</v>
      </c>
      <c r="B3" s="146">
        <f>表紙!AE3</f>
        <v>0</v>
      </c>
      <c r="C3" s="162"/>
      <c r="D3" s="162"/>
      <c r="E3" s="149" t="str">
        <f>表紙!$D$9</f>
        <v>(20字程度）</v>
      </c>
      <c r="F3" s="150" t="str">
        <f>応募用紙1!$C$7</f>
        <v>　面積(延長)：約　　ha　(　　　　　ｍ)　 注：面積又は延長のどちらかを記載</v>
      </c>
      <c r="G3" s="163" t="str">
        <f>G2</f>
        <v>公園施設（複合遊具）の設置工事</v>
      </c>
      <c r="H3" s="152" t="str">
        <f>応募用紙1!$C$8</f>
        <v>（西暦）　　年　　月</v>
      </c>
      <c r="I3" s="149">
        <f>応募用紙1!$C$27</f>
        <v>0</v>
      </c>
      <c r="J3" s="153" t="str">
        <f>応募用紙1!$C$28&amp;応募用紙1!$C$29</f>
        <v>　〒　　-</v>
      </c>
      <c r="K3" s="163" t="str">
        <f>応募用紙3!C15</f>
        <v>選択</v>
      </c>
      <c r="L3" s="154"/>
      <c r="M3" s="150" t="str">
        <f>応募用紙1!$I$34&amp;応募用紙1!$M$34</f>
        <v>又は</v>
      </c>
      <c r="N3" s="155" t="str">
        <f>応募用紙1!$C$35</f>
        <v>　（西暦）　　　年　　　　</v>
      </c>
      <c r="O3" s="156">
        <f>応募用紙1!$C$36</f>
        <v>0</v>
      </c>
      <c r="P3" s="157"/>
      <c r="Q3" s="158"/>
      <c r="R3" s="241"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64">
        <f>'応募用紙2 -2'!C10</f>
        <v>0</v>
      </c>
      <c r="T3" s="164">
        <f>'応募用紙2 -2'!C12</f>
        <v>0</v>
      </c>
      <c r="U3" s="164">
        <f>'応募用紙2 -2'!G12</f>
        <v>0</v>
      </c>
      <c r="V3" s="164" t="str">
        <f>'応募用紙2 -2'!C13</f>
        <v>〒</v>
      </c>
      <c r="W3" s="162">
        <f>'応募用紙2 -2'!C14</f>
        <v>0</v>
      </c>
      <c r="X3" s="160"/>
      <c r="Y3" s="162">
        <f>'応募用紙2 -2'!D19</f>
        <v>0</v>
      </c>
      <c r="Z3" s="162">
        <f>'応募用紙2 -2'!D18</f>
        <v>0</v>
      </c>
      <c r="AA3" s="162">
        <f>'応募用紙2 -2'!D15</f>
        <v>0</v>
      </c>
      <c r="AB3" s="162">
        <f>'応募用紙2 -2'!D20</f>
        <v>0</v>
      </c>
      <c r="AC3" s="162">
        <f>'応募用紙2 -2'!G20</f>
        <v>0</v>
      </c>
      <c r="AD3" s="162">
        <f>'応募用紙2 -2'!D21</f>
        <v>0</v>
      </c>
      <c r="AE3" s="162">
        <f>'応募用紙2 -2'!G21</f>
        <v>0</v>
      </c>
      <c r="AF3" s="162"/>
      <c r="AG3" s="159" t="s">
        <v>217</v>
      </c>
      <c r="AI3" s="162" t="str">
        <f>AI2</f>
        <v>選択</v>
      </c>
      <c r="AJ3" s="162" t="str">
        <f t="shared" ref="AJ3:AM3" si="0">AJ2</f>
        <v>選択</v>
      </c>
      <c r="AK3" s="162">
        <f t="shared" si="0"/>
        <v>0</v>
      </c>
      <c r="AL3" s="162">
        <f t="shared" si="0"/>
        <v>0</v>
      </c>
      <c r="AM3" s="162">
        <f t="shared" si="0"/>
        <v>0</v>
      </c>
    </row>
    <row r="4" spans="1:39" ht="64.5" customHeight="1" x14ac:dyDescent="0.15">
      <c r="A4" t="s">
        <v>216</v>
      </c>
      <c r="B4" s="146">
        <f>表紙!AE3</f>
        <v>0</v>
      </c>
      <c r="C4" s="162"/>
      <c r="D4" s="162"/>
      <c r="E4" s="149" t="str">
        <f>表紙!$D$9</f>
        <v>(20字程度）</v>
      </c>
      <c r="F4" s="150" t="str">
        <f>応募用紙1!$C$7</f>
        <v>　面積(延長)：約　　ha　(　　　　　ｍ)　 注：面積又は延長のどちらかを記載</v>
      </c>
      <c r="G4" s="163" t="str">
        <f>G2</f>
        <v>公園施設（複合遊具）の設置工事</v>
      </c>
      <c r="H4" s="152" t="str">
        <f>応募用紙1!$C$8</f>
        <v>（西暦）　　年　　月</v>
      </c>
      <c r="I4" s="149">
        <f>応募用紙1!$C$27</f>
        <v>0</v>
      </c>
      <c r="J4" s="153" t="str">
        <f>応募用紙1!$C$28&amp;応募用紙1!$C$29</f>
        <v>　〒　　-</v>
      </c>
      <c r="K4" s="163" t="str">
        <f>応募用紙3!C15</f>
        <v>選択</v>
      </c>
      <c r="L4" s="154"/>
      <c r="M4" s="150" t="str">
        <f>応募用紙1!$I$34&amp;応募用紙1!$M$34</f>
        <v>又は</v>
      </c>
      <c r="N4" s="155" t="str">
        <f>応募用紙1!$C$35</f>
        <v>　（西暦）　　　年　　　　</v>
      </c>
      <c r="O4" s="156">
        <f>応募用紙1!$C$36</f>
        <v>0</v>
      </c>
      <c r="P4" s="157"/>
      <c r="Q4" s="158"/>
      <c r="R4" s="162">
        <f>'応募用紙2 -3'!C10</f>
        <v>0</v>
      </c>
      <c r="S4" s="164">
        <f>'応募用紙2 -3'!D19</f>
        <v>0</v>
      </c>
      <c r="T4" s="164">
        <f>'応募用紙2 -3'!C12</f>
        <v>0</v>
      </c>
      <c r="U4" s="162" t="str">
        <f>'応募用紙2 -3'!G12</f>
        <v>会長</v>
      </c>
      <c r="V4" s="164" t="str">
        <f>'応募用紙2 -3'!C13</f>
        <v>〒</v>
      </c>
      <c r="W4" s="162">
        <f>'応募用紙2 -3'!C14</f>
        <v>0</v>
      </c>
      <c r="X4" s="160"/>
      <c r="Y4" s="162">
        <f>'応募用紙2 -3'!D19</f>
        <v>0</v>
      </c>
      <c r="Z4" s="162">
        <f>'応募用紙2 -3'!D18</f>
        <v>0</v>
      </c>
      <c r="AA4" s="162">
        <f>'応募用紙2 -3'!D15</f>
        <v>0</v>
      </c>
      <c r="AB4" s="162">
        <f>'応募用紙2 -3'!D20</f>
        <v>0</v>
      </c>
      <c r="AC4" s="162">
        <f>'応募用紙2 -3'!G20</f>
        <v>0</v>
      </c>
      <c r="AD4" s="162">
        <f>'応募用紙2 -3'!D21</f>
        <v>0</v>
      </c>
      <c r="AE4" s="162">
        <f>'応募用紙2 -3'!G21</f>
        <v>0</v>
      </c>
      <c r="AF4" s="162"/>
      <c r="AG4" s="159" t="s">
        <v>217</v>
      </c>
      <c r="AI4" s="162" t="str">
        <f>AI2</f>
        <v>選択</v>
      </c>
      <c r="AJ4" s="162" t="str">
        <f t="shared" ref="AJ4:AM4" si="1">AJ2</f>
        <v>選択</v>
      </c>
      <c r="AK4" s="162">
        <f t="shared" si="1"/>
        <v>0</v>
      </c>
      <c r="AL4" s="162">
        <f t="shared" si="1"/>
        <v>0</v>
      </c>
      <c r="AM4" s="162">
        <f t="shared" si="1"/>
        <v>0</v>
      </c>
    </row>
    <row r="6" spans="1:39" x14ac:dyDescent="0.15">
      <c r="Q6" s="162" t="s">
        <v>216</v>
      </c>
      <c r="R6" s="162" t="str">
        <f>'応募用紙2 -3'!C6&amp;'応募用紙2 -3'!C7&amp;'応募用紙2 -3'!C8&amp;'応募用紙2 -3'!C57&amp;'応募用紙2 -3'!C58&amp;'応募用紙2 -3'!C59&amp;'応募用紙2 -3'!C60&amp;'応募用紙2 -3'!C105&amp;'応募用紙2 -3'!C106&amp;'応募用紙2 -3'!C107&amp;'応募用紙2 -3'!C108</f>
        <v>00000000000</v>
      </c>
    </row>
    <row r="9" spans="1:39" x14ac:dyDescent="0.15">
      <c r="M9" s="81"/>
      <c r="N9" s="81"/>
      <c r="O9" s="81"/>
      <c r="P9" s="81"/>
      <c r="Q9" s="81"/>
      <c r="R9" s="81"/>
      <c r="S9" s="81"/>
      <c r="T9" s="81"/>
      <c r="U9" s="81"/>
      <c r="V9" s="81"/>
      <c r="W9" s="81"/>
      <c r="X9" s="81"/>
      <c r="Y9" s="81"/>
    </row>
  </sheetData>
  <phoneticPr fontId="3"/>
  <dataValidations count="2">
    <dataValidation type="list" allowBlank="1" showInputMessage="1" showErrorMessage="1" sqref="L2:L4" xr:uid="{00000000-0002-0000-0B00-000000000000}">
      <formula1>$L$71:$L$87</formula1>
    </dataValidation>
    <dataValidation type="list" allowBlank="1" showInputMessage="1" showErrorMessage="1" sqref="P2:P4" xr:uid="{00000000-0002-0000-0B00-000001000000}">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43"/>
  <sheetViews>
    <sheetView topLeftCell="X1" zoomScaleNormal="100" workbookViewId="0">
      <selection activeCell="AR29" sqref="AR29"/>
    </sheetView>
  </sheetViews>
  <sheetFormatPr defaultRowHeight="13.5" x14ac:dyDescent="0.15"/>
  <cols>
    <col min="4" max="32" width="10.625" customWidth="1"/>
  </cols>
  <sheetData>
    <row r="1" spans="1:44" x14ac:dyDescent="0.15">
      <c r="A1" t="s">
        <v>214</v>
      </c>
    </row>
    <row r="2" spans="1:44" ht="27" x14ac:dyDescent="0.15">
      <c r="A2" s="165" t="s">
        <v>182</v>
      </c>
      <c r="B2" s="166" t="s">
        <v>185</v>
      </c>
      <c r="C2" s="166" t="s">
        <v>253</v>
      </c>
      <c r="D2" s="162" t="s">
        <v>254</v>
      </c>
      <c r="E2" s="162" t="s">
        <v>255</v>
      </c>
      <c r="F2" s="167" t="s">
        <v>256</v>
      </c>
      <c r="G2" s="226" t="s">
        <v>257</v>
      </c>
      <c r="H2" s="226" t="s">
        <v>258</v>
      </c>
      <c r="I2" s="226" t="s">
        <v>259</v>
      </c>
      <c r="J2" s="226" t="s">
        <v>260</v>
      </c>
      <c r="K2" s="226" t="s">
        <v>261</v>
      </c>
      <c r="L2" s="226" t="s">
        <v>262</v>
      </c>
      <c r="M2" s="226" t="s">
        <v>263</v>
      </c>
      <c r="N2" s="226" t="s">
        <v>264</v>
      </c>
      <c r="O2" s="226" t="s">
        <v>265</v>
      </c>
      <c r="P2" s="226" t="s">
        <v>266</v>
      </c>
      <c r="Q2" s="226" t="s">
        <v>267</v>
      </c>
      <c r="R2" s="226" t="s">
        <v>268</v>
      </c>
      <c r="S2" s="226" t="s">
        <v>269</v>
      </c>
      <c r="T2" s="226" t="s">
        <v>270</v>
      </c>
      <c r="U2" s="226" t="s">
        <v>271</v>
      </c>
      <c r="V2" s="226" t="s">
        <v>272</v>
      </c>
      <c r="W2" s="226" t="s">
        <v>273</v>
      </c>
      <c r="X2" s="226" t="s">
        <v>274</v>
      </c>
      <c r="Y2" s="226" t="s">
        <v>275</v>
      </c>
      <c r="Z2" s="226" t="s">
        <v>276</v>
      </c>
      <c r="AA2" s="226" t="s">
        <v>281</v>
      </c>
      <c r="AB2" s="226" t="s">
        <v>283</v>
      </c>
      <c r="AC2" s="162" t="s">
        <v>277</v>
      </c>
      <c r="AD2" s="162" t="s">
        <v>278</v>
      </c>
      <c r="AE2" s="162" t="s">
        <v>279</v>
      </c>
      <c r="AF2" s="162" t="s">
        <v>280</v>
      </c>
      <c r="AI2" s="162"/>
      <c r="AJ2" s="162" t="s">
        <v>568</v>
      </c>
      <c r="AK2" s="162" t="s">
        <v>569</v>
      </c>
      <c r="AL2" s="162" t="s">
        <v>565</v>
      </c>
      <c r="AM2" s="162" t="s">
        <v>570</v>
      </c>
      <c r="AN2" s="162" t="s">
        <v>566</v>
      </c>
      <c r="AO2" s="162" t="s">
        <v>571</v>
      </c>
      <c r="AP2" s="162" t="s">
        <v>572</v>
      </c>
      <c r="AQ2" s="162" t="s">
        <v>573</v>
      </c>
      <c r="AR2" s="162" t="s">
        <v>567</v>
      </c>
    </row>
    <row r="3" spans="1:44" ht="97.5" customHeight="1" x14ac:dyDescent="0.15">
      <c r="A3" s="168"/>
      <c r="B3" s="169" t="str">
        <f>表紙!D$9</f>
        <v>(20字程度）</v>
      </c>
      <c r="C3" s="169" t="str">
        <f>表紙!D$10</f>
        <v>（フリガナ）</v>
      </c>
      <c r="D3" s="162">
        <v>1</v>
      </c>
      <c r="E3" s="162">
        <f>'応募用紙2 -1'!C5</f>
        <v>0</v>
      </c>
      <c r="F3" s="167">
        <f>'応募用紙2 -1'!C4</f>
        <v>0</v>
      </c>
      <c r="G3" s="226"/>
      <c r="H3" s="226"/>
      <c r="I3" s="226"/>
      <c r="J3" s="226"/>
      <c r="K3" s="226"/>
      <c r="L3" s="226"/>
      <c r="M3" s="226"/>
      <c r="N3" s="226"/>
      <c r="O3" s="226"/>
      <c r="P3" s="226"/>
      <c r="Q3" s="226"/>
      <c r="R3" s="226"/>
      <c r="S3" s="226"/>
      <c r="T3" s="226"/>
      <c r="U3" s="226"/>
      <c r="V3" s="226"/>
      <c r="W3" s="226"/>
      <c r="X3" s="226"/>
      <c r="Y3" s="226"/>
      <c r="Z3" s="226"/>
      <c r="AA3" s="226"/>
      <c r="AB3" s="226"/>
      <c r="AC3" s="162" t="str">
        <f>表紙!A$3</f>
        <v>③材料・工法・施設部門</v>
      </c>
      <c r="AD3" s="162">
        <f>応募用紙1!C$29</f>
        <v>0</v>
      </c>
      <c r="AE3" s="162">
        <f>応募用紙1!C$27</f>
        <v>0</v>
      </c>
      <c r="AF3" s="162"/>
      <c r="AI3" s="162"/>
      <c r="AJ3" s="162">
        <f>'応募用紙2 -1'!C5</f>
        <v>0</v>
      </c>
      <c r="AK3" s="162">
        <f>'応募用紙2 -1'!D14</f>
        <v>0</v>
      </c>
      <c r="AL3" s="162">
        <f>'応募用紙2 -1'!D13</f>
        <v>0</v>
      </c>
      <c r="AM3" s="162">
        <f>'応募用紙2 -1'!D10</f>
        <v>0</v>
      </c>
      <c r="AN3" s="162" t="str">
        <f>'応募用紙2 -1'!D11</f>
        <v>〒</v>
      </c>
      <c r="AO3" s="162">
        <f>'応募用紙2 -1'!D12</f>
        <v>0</v>
      </c>
      <c r="AP3" s="162">
        <f>'応募用紙2 -1'!D15</f>
        <v>0</v>
      </c>
      <c r="AQ3" s="162">
        <f>'応募用紙2 -1'!D16</f>
        <v>0</v>
      </c>
      <c r="AR3" s="162">
        <f>'応募用紙2 -1'!G16</f>
        <v>0</v>
      </c>
    </row>
    <row r="4" spans="1:44" x14ac:dyDescent="0.15">
      <c r="AG4">
        <v>1</v>
      </c>
    </row>
    <row r="5" spans="1:44" x14ac:dyDescent="0.15">
      <c r="AG5">
        <v>2</v>
      </c>
    </row>
    <row r="6" spans="1:44" x14ac:dyDescent="0.15">
      <c r="AB6" t="str">
        <f>AC3</f>
        <v>③材料・工法・施設部門</v>
      </c>
      <c r="AC6" t="str">
        <f>B3</f>
        <v>(20字程度）</v>
      </c>
      <c r="AD6">
        <f>E3</f>
        <v>0</v>
      </c>
      <c r="AG6">
        <v>3</v>
      </c>
    </row>
    <row r="7" spans="1:44" x14ac:dyDescent="0.15">
      <c r="AC7" t="str">
        <f>AE7&amp;AD3&amp;AF7&amp;AE3</f>
        <v>　0／0</v>
      </c>
      <c r="AE7" t="s">
        <v>557</v>
      </c>
      <c r="AF7" t="s">
        <v>558</v>
      </c>
      <c r="AG7">
        <v>4</v>
      </c>
    </row>
    <row r="8" spans="1:44" x14ac:dyDescent="0.15">
      <c r="A8" t="s">
        <v>215</v>
      </c>
      <c r="AG8">
        <v>5</v>
      </c>
    </row>
    <row r="9" spans="1:44" ht="27" x14ac:dyDescent="0.15">
      <c r="A9" s="165" t="s">
        <v>182</v>
      </c>
      <c r="B9" s="166" t="s">
        <v>185</v>
      </c>
      <c r="C9" s="166" t="s">
        <v>253</v>
      </c>
      <c r="D9" s="162" t="s">
        <v>254</v>
      </c>
      <c r="E9" s="162" t="s">
        <v>255</v>
      </c>
      <c r="F9" s="167" t="s">
        <v>256</v>
      </c>
      <c r="G9" s="162" t="s">
        <v>257</v>
      </c>
      <c r="H9" s="167" t="s">
        <v>258</v>
      </c>
      <c r="I9" s="162" t="s">
        <v>259</v>
      </c>
      <c r="J9" s="167" t="s">
        <v>260</v>
      </c>
      <c r="K9" s="162" t="s">
        <v>261</v>
      </c>
      <c r="L9" s="167" t="s">
        <v>262</v>
      </c>
      <c r="M9" s="162" t="s">
        <v>263</v>
      </c>
      <c r="N9" s="167" t="s">
        <v>264</v>
      </c>
      <c r="O9" s="162" t="s">
        <v>265</v>
      </c>
      <c r="P9" s="167" t="s">
        <v>266</v>
      </c>
      <c r="Q9" s="162" t="s">
        <v>267</v>
      </c>
      <c r="R9" s="167" t="s">
        <v>268</v>
      </c>
      <c r="S9" s="162" t="s">
        <v>269</v>
      </c>
      <c r="T9" s="167" t="s">
        <v>270</v>
      </c>
      <c r="U9" s="162" t="s">
        <v>271</v>
      </c>
      <c r="V9" s="167" t="s">
        <v>272</v>
      </c>
      <c r="W9" s="162" t="s">
        <v>273</v>
      </c>
      <c r="X9" s="167" t="s">
        <v>274</v>
      </c>
      <c r="Y9" s="162" t="s">
        <v>275</v>
      </c>
      <c r="Z9" s="167" t="s">
        <v>276</v>
      </c>
      <c r="AA9" s="162" t="s">
        <v>281</v>
      </c>
      <c r="AB9" s="167" t="s">
        <v>282</v>
      </c>
      <c r="AC9" s="162" t="s">
        <v>277</v>
      </c>
      <c r="AD9" s="162" t="s">
        <v>278</v>
      </c>
      <c r="AE9" s="162" t="s">
        <v>279</v>
      </c>
      <c r="AF9" s="162" t="s">
        <v>280</v>
      </c>
      <c r="AI9" s="162"/>
      <c r="AJ9" s="162" t="s">
        <v>568</v>
      </c>
      <c r="AK9" s="162" t="s">
        <v>569</v>
      </c>
      <c r="AL9" s="162" t="s">
        <v>574</v>
      </c>
      <c r="AM9" s="162" t="s">
        <v>570</v>
      </c>
      <c r="AN9" s="162" t="s">
        <v>20</v>
      </c>
      <c r="AO9" s="162" t="s">
        <v>571</v>
      </c>
      <c r="AP9" s="162" t="s">
        <v>572</v>
      </c>
      <c r="AQ9" s="162" t="s">
        <v>573</v>
      </c>
      <c r="AR9" s="162" t="s">
        <v>575</v>
      </c>
    </row>
    <row r="10" spans="1:44" ht="17.25" x14ac:dyDescent="0.15">
      <c r="A10" s="168"/>
      <c r="B10" s="169" t="str">
        <f>表紙!D$9</f>
        <v>(20字程度）</v>
      </c>
      <c r="C10" s="169" t="str">
        <f>表紙!D$10</f>
        <v>（フリガナ）</v>
      </c>
      <c r="D10" s="162"/>
      <c r="E10" s="162">
        <f>'応募用紙2 -2'!C10</f>
        <v>0</v>
      </c>
      <c r="F10" s="167">
        <f>'応募用紙2 -2'!C9</f>
        <v>0</v>
      </c>
      <c r="G10" s="162">
        <f>'応募用紙2 -2'!C24</f>
        <v>0</v>
      </c>
      <c r="H10" s="167">
        <f>'応募用紙2 -2'!C23</f>
        <v>0</v>
      </c>
      <c r="I10" s="162">
        <f>'応募用紙2 -2'!C34</f>
        <v>0</v>
      </c>
      <c r="J10" s="167">
        <f>'応募用紙2 -2'!C33</f>
        <v>0</v>
      </c>
      <c r="K10" s="162">
        <f>'応募用紙2 -2'!C44</f>
        <v>0</v>
      </c>
      <c r="L10" s="167">
        <f>'応募用紙2 -2'!C43</f>
        <v>0</v>
      </c>
      <c r="M10" s="162">
        <f>'応募用紙2 -2'!C62</f>
        <v>0</v>
      </c>
      <c r="N10" s="167">
        <f>'応募用紙2 -2'!C61</f>
        <v>0</v>
      </c>
      <c r="O10" s="162">
        <f>'応募用紙2 -2'!C72</f>
        <v>0</v>
      </c>
      <c r="P10" s="167">
        <f>'応募用紙2 -2'!C71</f>
        <v>0</v>
      </c>
      <c r="Q10" s="162">
        <f>'応募用紙2 -2'!C82</f>
        <v>0</v>
      </c>
      <c r="R10" s="167">
        <f>'応募用紙2 -2'!C81</f>
        <v>0</v>
      </c>
      <c r="S10" s="162">
        <f>'応募用紙2 -2'!C92</f>
        <v>0</v>
      </c>
      <c r="T10" s="167">
        <f>'応募用紙2 -2'!C91</f>
        <v>0</v>
      </c>
      <c r="U10" s="162">
        <f>'応募用紙2 -2'!C110</f>
        <v>0</v>
      </c>
      <c r="V10" s="167">
        <f>'応募用紙2 -2'!C109</f>
        <v>0</v>
      </c>
      <c r="W10" s="162">
        <f>'応募用紙2 -2'!C120</f>
        <v>0</v>
      </c>
      <c r="X10" s="167">
        <f>'応募用紙2 -2'!C119</f>
        <v>0</v>
      </c>
      <c r="Y10" s="162">
        <f>'応募用紙2 -2'!C130</f>
        <v>0</v>
      </c>
      <c r="Z10" s="167">
        <f>'応募用紙2 -2'!C129</f>
        <v>0</v>
      </c>
      <c r="AA10" s="162">
        <f>'応募用紙2 -2'!C140</f>
        <v>0</v>
      </c>
      <c r="AB10" s="167">
        <f>'応募用紙2 -2'!C139</f>
        <v>0</v>
      </c>
      <c r="AC10" s="162" t="str">
        <f>表紙!A$3</f>
        <v>③材料・工法・施設部門</v>
      </c>
      <c r="AD10" s="162">
        <f>応募用紙1!C$29</f>
        <v>0</v>
      </c>
      <c r="AE10" s="162">
        <f>応募用紙1!C$27</f>
        <v>0</v>
      </c>
      <c r="AF10" s="162"/>
      <c r="AI10" s="162"/>
      <c r="AJ10" s="162">
        <f>'応募用紙2 -2'!C10</f>
        <v>0</v>
      </c>
      <c r="AK10" s="162">
        <f>'応募用紙2 -2'!D19</f>
        <v>0</v>
      </c>
      <c r="AL10" s="162">
        <f>'応募用紙2 -2'!D18</f>
        <v>0</v>
      </c>
      <c r="AM10" s="162">
        <f>'応募用紙2 -2'!D15</f>
        <v>0</v>
      </c>
      <c r="AN10" s="162" t="str">
        <f>'応募用紙2 -2'!D16</f>
        <v>〒</v>
      </c>
      <c r="AO10" s="162">
        <f>'応募用紙2 -2'!D17</f>
        <v>0</v>
      </c>
      <c r="AP10" s="162">
        <f>'応募用紙2 -2'!D20</f>
        <v>0</v>
      </c>
      <c r="AQ10" s="162">
        <f>'応募用紙2 -2'!D21</f>
        <v>0</v>
      </c>
      <c r="AR10" s="162">
        <f>'応募用紙2 -2'!G21</f>
        <v>0</v>
      </c>
    </row>
    <row r="11" spans="1:44" x14ac:dyDescent="0.15">
      <c r="E11" t="str">
        <f>E10&amp;G10&amp;I10&amp;K10&amp;M10&amp;O10&amp;Q10&amp;S10&amp;U10&amp;W10&amp;Y10&amp;AA10</f>
        <v>000000000000</v>
      </c>
      <c r="AG11">
        <v>1</v>
      </c>
    </row>
    <row r="12" spans="1:44" x14ac:dyDescent="0.15">
      <c r="E12" t="str">
        <f>F10&amp;H10&amp;J10&amp;L10&amp;N10&amp;P10&amp;R10&amp;T10&amp;V10&amp;X10&amp;Z10&amp;AB10</f>
        <v>000000000000</v>
      </c>
      <c r="AG12">
        <v>2</v>
      </c>
    </row>
    <row r="13" spans="1:44" x14ac:dyDescent="0.15">
      <c r="AA13">
        <v>1</v>
      </c>
      <c r="AB13" t="str">
        <f>AC10</f>
        <v>③材料・工法・施設部門</v>
      </c>
      <c r="AC13" t="str">
        <f>B10</f>
        <v>(20字程度）</v>
      </c>
      <c r="AD13">
        <f>E10</f>
        <v>0</v>
      </c>
      <c r="AG13">
        <v>3</v>
      </c>
    </row>
    <row r="14" spans="1:44" x14ac:dyDescent="0.15">
      <c r="AA14">
        <v>2</v>
      </c>
      <c r="AC14" t="str">
        <f>AE14&amp;AD10&amp;AF14&amp;AE10</f>
        <v>　0／0</v>
      </c>
      <c r="AD14">
        <f>G10</f>
        <v>0</v>
      </c>
      <c r="AE14" t="s">
        <v>557</v>
      </c>
      <c r="AF14" t="s">
        <v>558</v>
      </c>
      <c r="AG14">
        <v>4</v>
      </c>
    </row>
    <row r="15" spans="1:44" x14ac:dyDescent="0.15">
      <c r="AA15">
        <v>3</v>
      </c>
      <c r="AD15">
        <f>I10</f>
        <v>0</v>
      </c>
      <c r="AG15">
        <v>5</v>
      </c>
    </row>
    <row r="16" spans="1:44" x14ac:dyDescent="0.15">
      <c r="AA16">
        <v>4</v>
      </c>
      <c r="AD16">
        <f>K10</f>
        <v>0</v>
      </c>
      <c r="AG16">
        <v>6</v>
      </c>
    </row>
    <row r="17" spans="1:44" x14ac:dyDescent="0.15">
      <c r="AA17">
        <v>5</v>
      </c>
      <c r="AD17">
        <f>M10</f>
        <v>0</v>
      </c>
      <c r="AG17">
        <v>7</v>
      </c>
    </row>
    <row r="18" spans="1:44" x14ac:dyDescent="0.15">
      <c r="AA18">
        <v>6</v>
      </c>
      <c r="AD18">
        <f>O10</f>
        <v>0</v>
      </c>
      <c r="AG18">
        <v>8</v>
      </c>
    </row>
    <row r="19" spans="1:44" x14ac:dyDescent="0.15">
      <c r="AA19">
        <v>7</v>
      </c>
      <c r="AD19">
        <f>Q10</f>
        <v>0</v>
      </c>
      <c r="AG19">
        <v>9</v>
      </c>
    </row>
    <row r="20" spans="1:44" x14ac:dyDescent="0.15">
      <c r="AA20">
        <v>8</v>
      </c>
      <c r="AD20">
        <f>S10</f>
        <v>0</v>
      </c>
      <c r="AG20">
        <v>10</v>
      </c>
    </row>
    <row r="21" spans="1:44" x14ac:dyDescent="0.15">
      <c r="AA21">
        <v>9</v>
      </c>
      <c r="AD21">
        <f>U10</f>
        <v>0</v>
      </c>
      <c r="AG21">
        <v>11</v>
      </c>
    </row>
    <row r="22" spans="1:44" x14ac:dyDescent="0.15">
      <c r="AA22">
        <v>10</v>
      </c>
      <c r="AD22">
        <f>W10</f>
        <v>0</v>
      </c>
      <c r="AG22">
        <v>12</v>
      </c>
    </row>
    <row r="23" spans="1:44" x14ac:dyDescent="0.15">
      <c r="AA23">
        <v>11</v>
      </c>
      <c r="AD23">
        <f>Y10</f>
        <v>0</v>
      </c>
      <c r="AG23">
        <v>13</v>
      </c>
    </row>
    <row r="24" spans="1:44" x14ac:dyDescent="0.15">
      <c r="AA24">
        <v>12</v>
      </c>
      <c r="AD24">
        <f>AA10</f>
        <v>0</v>
      </c>
      <c r="AG24">
        <v>14</v>
      </c>
    </row>
    <row r="25" spans="1:44" x14ac:dyDescent="0.15">
      <c r="AG25">
        <v>15</v>
      </c>
    </row>
    <row r="26" spans="1:44" x14ac:dyDescent="0.15">
      <c r="A26" t="s">
        <v>216</v>
      </c>
      <c r="AG26">
        <v>16</v>
      </c>
    </row>
    <row r="27" spans="1:44" ht="27" x14ac:dyDescent="0.15">
      <c r="A27" s="165" t="s">
        <v>182</v>
      </c>
      <c r="B27" s="166" t="s">
        <v>185</v>
      </c>
      <c r="C27" s="166" t="s">
        <v>253</v>
      </c>
      <c r="D27" s="162" t="s">
        <v>254</v>
      </c>
      <c r="E27" s="162" t="s">
        <v>293</v>
      </c>
      <c r="F27" s="167" t="s">
        <v>316</v>
      </c>
      <c r="G27" s="162" t="s">
        <v>294</v>
      </c>
      <c r="H27" s="167" t="s">
        <v>299</v>
      </c>
      <c r="I27" s="162" t="s">
        <v>295</v>
      </c>
      <c r="J27" s="167" t="s">
        <v>300</v>
      </c>
      <c r="K27" s="162" t="s">
        <v>296</v>
      </c>
      <c r="L27" s="167" t="s">
        <v>301</v>
      </c>
      <c r="M27" s="162" t="s">
        <v>297</v>
      </c>
      <c r="N27" s="167" t="s">
        <v>302</v>
      </c>
      <c r="O27" s="162" t="s">
        <v>304</v>
      </c>
      <c r="P27" s="167" t="s">
        <v>303</v>
      </c>
      <c r="Q27" s="162" t="s">
        <v>306</v>
      </c>
      <c r="R27" s="167" t="s">
        <v>305</v>
      </c>
      <c r="S27" s="162" t="s">
        <v>308</v>
      </c>
      <c r="T27" s="167" t="s">
        <v>307</v>
      </c>
      <c r="U27" s="162" t="s">
        <v>310</v>
      </c>
      <c r="V27" s="167" t="s">
        <v>309</v>
      </c>
      <c r="W27" s="162" t="s">
        <v>312</v>
      </c>
      <c r="X27" s="167" t="s">
        <v>311</v>
      </c>
      <c r="Y27" s="162" t="s">
        <v>314</v>
      </c>
      <c r="Z27" s="167" t="s">
        <v>313</v>
      </c>
      <c r="AA27" s="162" t="s">
        <v>298</v>
      </c>
      <c r="AB27" s="167" t="s">
        <v>315</v>
      </c>
      <c r="AC27" s="162" t="s">
        <v>277</v>
      </c>
      <c r="AD27" s="162" t="s">
        <v>278</v>
      </c>
      <c r="AE27" s="162" t="s">
        <v>279</v>
      </c>
      <c r="AF27" s="162" t="s">
        <v>280</v>
      </c>
      <c r="AI27" s="162" t="s">
        <v>576</v>
      </c>
      <c r="AJ27" s="162" t="s">
        <v>568</v>
      </c>
      <c r="AK27" s="162" t="s">
        <v>569</v>
      </c>
      <c r="AL27" s="162" t="s">
        <v>574</v>
      </c>
      <c r="AM27" s="162" t="s">
        <v>570</v>
      </c>
      <c r="AN27" s="162" t="s">
        <v>20</v>
      </c>
      <c r="AO27" s="162" t="s">
        <v>571</v>
      </c>
      <c r="AP27" s="162" t="s">
        <v>572</v>
      </c>
      <c r="AQ27" s="162" t="s">
        <v>573</v>
      </c>
      <c r="AR27" s="162" t="s">
        <v>575</v>
      </c>
    </row>
    <row r="28" spans="1:44" ht="17.25" x14ac:dyDescent="0.15">
      <c r="A28" s="168"/>
      <c r="B28" s="169" t="str">
        <f>表紙!D$9</f>
        <v>(20字程度）</v>
      </c>
      <c r="C28" s="169" t="str">
        <f>表紙!D$10</f>
        <v>（フリガナ）</v>
      </c>
      <c r="D28" s="162"/>
      <c r="E28" s="162">
        <f>'応募用紙2 -3'!C10</f>
        <v>0</v>
      </c>
      <c r="F28" s="167">
        <f>'応募用紙2 -3'!C9</f>
        <v>0</v>
      </c>
      <c r="G28" s="162">
        <f>'応募用紙2 -3'!C24</f>
        <v>0</v>
      </c>
      <c r="H28" s="167">
        <f>'応募用紙2 -3'!C23</f>
        <v>0</v>
      </c>
      <c r="I28" s="162">
        <f>'応募用紙2 -3'!C34</f>
        <v>0</v>
      </c>
      <c r="J28" s="167">
        <f>'応募用紙2 -3'!C33</f>
        <v>0</v>
      </c>
      <c r="K28" s="162">
        <f>'応募用紙2 -3'!C44</f>
        <v>0</v>
      </c>
      <c r="L28" s="167">
        <f>'応募用紙2 -3'!C43</f>
        <v>0</v>
      </c>
      <c r="M28" s="162">
        <f>'応募用紙2 -3'!C62</f>
        <v>0</v>
      </c>
      <c r="N28" s="167">
        <f>'応募用紙2 -3'!C61</f>
        <v>0</v>
      </c>
      <c r="O28" s="162">
        <f>'応募用紙2 -3'!C72</f>
        <v>0</v>
      </c>
      <c r="P28" s="167">
        <f>'応募用紙2 -3'!C71</f>
        <v>0</v>
      </c>
      <c r="Q28" s="162">
        <f>'応募用紙2 -3'!C82</f>
        <v>0</v>
      </c>
      <c r="R28" s="167">
        <f>'応募用紙2 -3'!C81</f>
        <v>0</v>
      </c>
      <c r="S28" s="162">
        <f>'応募用紙2 -3'!C92</f>
        <v>0</v>
      </c>
      <c r="T28" s="167">
        <f>'応募用紙2 -3'!C91</f>
        <v>0</v>
      </c>
      <c r="U28" s="162">
        <f>'応募用紙2 -3'!C110</f>
        <v>0</v>
      </c>
      <c r="V28" s="167">
        <f>'応募用紙2 -3'!C109</f>
        <v>0</v>
      </c>
      <c r="W28" s="162">
        <f>'応募用紙2 -3'!C120</f>
        <v>0</v>
      </c>
      <c r="X28" s="167">
        <f>'応募用紙2 -3'!C119</f>
        <v>0</v>
      </c>
      <c r="Y28" s="162">
        <f>'応募用紙2 -3'!C130</f>
        <v>0</v>
      </c>
      <c r="Z28" s="167">
        <f>'応募用紙2 -3'!C129</f>
        <v>0</v>
      </c>
      <c r="AA28" s="162">
        <f>'応募用紙2 -3'!C140</f>
        <v>0</v>
      </c>
      <c r="AB28" s="167">
        <f>'応募用紙2 -3'!C139</f>
        <v>0</v>
      </c>
      <c r="AC28" s="162" t="str">
        <f>表紙!A$3</f>
        <v>③材料・工法・施設部門</v>
      </c>
      <c r="AD28" s="162">
        <f>応募用紙1!C$29</f>
        <v>0</v>
      </c>
      <c r="AE28" s="162">
        <f>応募用紙1!C$27</f>
        <v>0</v>
      </c>
      <c r="AF28" s="162"/>
      <c r="AI28" s="162">
        <f>'応募用紙2 -3'!C10</f>
        <v>0</v>
      </c>
      <c r="AJ28" s="162">
        <f>'応募用紙2 -3'!D15</f>
        <v>0</v>
      </c>
      <c r="AK28" s="162">
        <f>'応募用紙2 -3'!D19</f>
        <v>0</v>
      </c>
      <c r="AL28" s="162">
        <f>'応募用紙2 -3'!D18</f>
        <v>0</v>
      </c>
      <c r="AM28" s="162">
        <f>'応募用紙2 -3'!D15</f>
        <v>0</v>
      </c>
      <c r="AN28" s="162" t="str">
        <f>'応募用紙2 -3'!D16</f>
        <v>〒</v>
      </c>
      <c r="AO28" s="162">
        <f>'応募用紙2 -3'!D17</f>
        <v>0</v>
      </c>
      <c r="AP28" s="162">
        <f>'応募用紙2 -3'!D20</f>
        <v>0</v>
      </c>
      <c r="AQ28" s="162">
        <f>'応募用紙2 -3'!D21</f>
        <v>0</v>
      </c>
      <c r="AR28" s="162">
        <f>'応募用紙2 -3'!G21</f>
        <v>0</v>
      </c>
    </row>
    <row r="29" spans="1:44" x14ac:dyDescent="0.15">
      <c r="E29" t="str">
        <f>E28&amp;G28&amp;I28&amp;K28&amp;M28&amp;O28&amp;Q28&amp;S28&amp;U28&amp;W28&amp;Y28&amp;AA28</f>
        <v>000000000000</v>
      </c>
    </row>
    <row r="30" spans="1:44" x14ac:dyDescent="0.15">
      <c r="E30" t="str">
        <f>F28&amp;H28&amp;J28&amp;L28&amp;N28&amp;P28&amp;R28&amp;T28&amp;V28&amp;X28&amp;Z28&amp;AB28</f>
        <v>000000000000</v>
      </c>
    </row>
    <row r="31" spans="1:44" x14ac:dyDescent="0.15">
      <c r="AA31" t="s">
        <v>559</v>
      </c>
      <c r="AB31" t="str">
        <f>AC28</f>
        <v>③材料・工法・施設部門</v>
      </c>
      <c r="AC31" t="str">
        <f>B28</f>
        <v>(20字程度）</v>
      </c>
      <c r="AD31">
        <f>E28</f>
        <v>0</v>
      </c>
    </row>
    <row r="32" spans="1:44" x14ac:dyDescent="0.15">
      <c r="AC32" t="str">
        <f>AE32&amp;AD28&amp;AF32&amp;AE28</f>
        <v>　0／0</v>
      </c>
      <c r="AD32" t="s">
        <v>560</v>
      </c>
      <c r="AE32" t="s">
        <v>557</v>
      </c>
      <c r="AF32" t="s">
        <v>558</v>
      </c>
    </row>
    <row r="33" spans="27:30" x14ac:dyDescent="0.15">
      <c r="AA33">
        <v>1</v>
      </c>
      <c r="AD33">
        <f>G28</f>
        <v>0</v>
      </c>
    </row>
    <row r="34" spans="27:30" x14ac:dyDescent="0.15">
      <c r="AA34">
        <v>2</v>
      </c>
      <c r="AD34">
        <f>I28</f>
        <v>0</v>
      </c>
    </row>
    <row r="35" spans="27:30" x14ac:dyDescent="0.15">
      <c r="AA35">
        <v>3</v>
      </c>
      <c r="AD35">
        <f>K28</f>
        <v>0</v>
      </c>
    </row>
    <row r="36" spans="27:30" x14ac:dyDescent="0.15">
      <c r="AA36">
        <v>4</v>
      </c>
      <c r="AD36">
        <f>M28</f>
        <v>0</v>
      </c>
    </row>
    <row r="37" spans="27:30" x14ac:dyDescent="0.15">
      <c r="AA37">
        <v>5</v>
      </c>
      <c r="AD37">
        <f>O28</f>
        <v>0</v>
      </c>
    </row>
    <row r="38" spans="27:30" x14ac:dyDescent="0.15">
      <c r="AA38">
        <v>6</v>
      </c>
      <c r="AD38">
        <f>Q28</f>
        <v>0</v>
      </c>
    </row>
    <row r="39" spans="27:30" x14ac:dyDescent="0.15">
      <c r="AA39">
        <v>7</v>
      </c>
      <c r="AD39">
        <f>S28</f>
        <v>0</v>
      </c>
    </row>
    <row r="40" spans="27:30" x14ac:dyDescent="0.15">
      <c r="AA40">
        <v>8</v>
      </c>
      <c r="AD40">
        <f>U28</f>
        <v>0</v>
      </c>
    </row>
    <row r="41" spans="27:30" x14ac:dyDescent="0.15">
      <c r="AA41">
        <v>9</v>
      </c>
      <c r="AD41">
        <f>W28</f>
        <v>0</v>
      </c>
    </row>
    <row r="42" spans="27:30" x14ac:dyDescent="0.15">
      <c r="AA42">
        <v>10</v>
      </c>
      <c r="AD42">
        <f>Y28</f>
        <v>0</v>
      </c>
    </row>
    <row r="43" spans="27:30" x14ac:dyDescent="0.15">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63"/>
  <sheetViews>
    <sheetView workbookViewId="0">
      <selection activeCell="B27" sqref="B27"/>
    </sheetView>
  </sheetViews>
  <sheetFormatPr defaultRowHeight="13.5" x14ac:dyDescent="0.15"/>
  <cols>
    <col min="2" max="2" width="12.125" customWidth="1"/>
  </cols>
  <sheetData>
    <row r="2" spans="2:17" x14ac:dyDescent="0.15">
      <c r="B2" t="s">
        <v>319</v>
      </c>
      <c r="G2" t="s">
        <v>319</v>
      </c>
      <c r="J2" t="s">
        <v>436</v>
      </c>
      <c r="M2" t="s">
        <v>453</v>
      </c>
    </row>
    <row r="3" spans="2:17" x14ac:dyDescent="0.15">
      <c r="H3" t="s">
        <v>385</v>
      </c>
      <c r="J3" t="s">
        <v>319</v>
      </c>
      <c r="M3" t="str">
        <f>P4&amp;応募用紙1!W4</f>
        <v>③-</v>
      </c>
    </row>
    <row r="4" spans="2:17" x14ac:dyDescent="0.15">
      <c r="G4" t="s">
        <v>320</v>
      </c>
      <c r="J4" t="s">
        <v>449</v>
      </c>
      <c r="M4" t="str">
        <f>P$4&amp;Q4</f>
        <v>③-1</v>
      </c>
      <c r="O4" t="s">
        <v>469</v>
      </c>
      <c r="P4" t="s">
        <v>554</v>
      </c>
      <c r="Q4">
        <v>1</v>
      </c>
    </row>
    <row r="5" spans="2:17" x14ac:dyDescent="0.15">
      <c r="B5" t="s">
        <v>596</v>
      </c>
      <c r="G5" t="s">
        <v>321</v>
      </c>
      <c r="J5" t="s">
        <v>450</v>
      </c>
      <c r="M5" t="str">
        <f t="shared" ref="M5:M23" si="0">P$4&amp;Q5</f>
        <v>③-2</v>
      </c>
      <c r="P5" t="s">
        <v>470</v>
      </c>
      <c r="Q5">
        <v>2</v>
      </c>
    </row>
    <row r="6" spans="2:17" x14ac:dyDescent="0.15">
      <c r="B6" s="162"/>
      <c r="G6" t="s">
        <v>322</v>
      </c>
      <c r="J6" t="s">
        <v>451</v>
      </c>
      <c r="M6" t="str">
        <f t="shared" si="0"/>
        <v>③-3</v>
      </c>
      <c r="P6" t="s">
        <v>553</v>
      </c>
      <c r="Q6">
        <v>3</v>
      </c>
    </row>
    <row r="7" spans="2:17" x14ac:dyDescent="0.15">
      <c r="B7" s="162" t="s">
        <v>587</v>
      </c>
      <c r="G7" t="s">
        <v>323</v>
      </c>
      <c r="M7" t="str">
        <f t="shared" si="0"/>
        <v>③-4</v>
      </c>
      <c r="P7" t="s">
        <v>554</v>
      </c>
      <c r="Q7">
        <v>4</v>
      </c>
    </row>
    <row r="8" spans="2:17" x14ac:dyDescent="0.15">
      <c r="B8" s="162" t="s">
        <v>579</v>
      </c>
      <c r="G8" t="s">
        <v>324</v>
      </c>
      <c r="M8" t="str">
        <f t="shared" si="0"/>
        <v>③-5</v>
      </c>
      <c r="P8" t="s">
        <v>555</v>
      </c>
      <c r="Q8">
        <v>5</v>
      </c>
    </row>
    <row r="9" spans="2:17" x14ac:dyDescent="0.15">
      <c r="B9" s="162" t="s">
        <v>580</v>
      </c>
      <c r="G9" t="s">
        <v>325</v>
      </c>
      <c r="M9" t="str">
        <f t="shared" si="0"/>
        <v>③-6</v>
      </c>
      <c r="P9" t="s">
        <v>556</v>
      </c>
      <c r="Q9">
        <v>6</v>
      </c>
    </row>
    <row r="10" spans="2:17" x14ac:dyDescent="0.15">
      <c r="G10" t="s">
        <v>326</v>
      </c>
      <c r="M10" t="str">
        <f t="shared" si="0"/>
        <v>③-7</v>
      </c>
      <c r="Q10">
        <v>7</v>
      </c>
    </row>
    <row r="11" spans="2:17" x14ac:dyDescent="0.15">
      <c r="G11" t="s">
        <v>327</v>
      </c>
      <c r="M11" t="str">
        <f t="shared" si="0"/>
        <v>③-8</v>
      </c>
      <c r="Q11">
        <v>8</v>
      </c>
    </row>
    <row r="12" spans="2:17" x14ac:dyDescent="0.15">
      <c r="G12" t="s">
        <v>328</v>
      </c>
      <c r="M12" t="str">
        <f t="shared" si="0"/>
        <v>③-9</v>
      </c>
      <c r="Q12">
        <v>9</v>
      </c>
    </row>
    <row r="13" spans="2:17" x14ac:dyDescent="0.15">
      <c r="B13" t="str">
        <f>IF(応募用紙1!D9="造園材料 / 工法 / 公園施設 から選択",B15,IF(応募用紙1!D9="造園材料","開発 / 育成 から選択",IF(応募用紙1!D9="公園施設","開発 / 設計 / 製作 から選択",B2)))</f>
        <v>開発 / 設計 / 製作 から選択</v>
      </c>
      <c r="C13" t="s">
        <v>587</v>
      </c>
      <c r="D13" t="s">
        <v>586</v>
      </c>
      <c r="E13" t="s">
        <v>580</v>
      </c>
      <c r="G13" t="s">
        <v>329</v>
      </c>
      <c r="M13" t="str">
        <f t="shared" si="0"/>
        <v>③-10</v>
      </c>
      <c r="Q13">
        <v>10</v>
      </c>
    </row>
    <row r="14" spans="2:17" x14ac:dyDescent="0.15">
      <c r="G14" t="s">
        <v>330</v>
      </c>
      <c r="M14" t="str">
        <f t="shared" si="0"/>
        <v>③-11</v>
      </c>
      <c r="Q14">
        <v>11</v>
      </c>
    </row>
    <row r="15" spans="2:17" x14ac:dyDescent="0.15">
      <c r="B15" s="162" t="str">
        <f>IF(応募用紙1!$D$9="造園材料 / 工法 / 公園施設 から選択","選択",IF(応募用紙1!$D$9="造園材料",C15,IF(応募用紙1!$D$9="公園施設",E15,E15)))</f>
        <v>の開発</v>
      </c>
      <c r="C15" t="s">
        <v>591</v>
      </c>
      <c r="E15" t="s">
        <v>588</v>
      </c>
      <c r="G15" t="s">
        <v>331</v>
      </c>
      <c r="M15" t="str">
        <f t="shared" si="0"/>
        <v>③-12</v>
      </c>
      <c r="Q15">
        <v>12</v>
      </c>
    </row>
    <row r="16" spans="2:17" x14ac:dyDescent="0.15">
      <c r="B16" s="162" t="str">
        <f>IF(応募用紙1!$D$9="造園材料 / 工法 / 公園施設 から選択","選択",IF(応募用紙1!$D$9="造園材料",C16,IF(応募用紙1!$D$9="公園施設",E16,"")))</f>
        <v>の設計</v>
      </c>
      <c r="C16" t="s">
        <v>592</v>
      </c>
      <c r="E16" t="s">
        <v>590</v>
      </c>
      <c r="G16" t="s">
        <v>332</v>
      </c>
      <c r="M16" t="str">
        <f t="shared" si="0"/>
        <v>③-13</v>
      </c>
      <c r="Q16">
        <v>13</v>
      </c>
    </row>
    <row r="17" spans="2:17" x14ac:dyDescent="0.15">
      <c r="B17" s="162" t="str">
        <f>IF(応募用紙1!$D$9="造園材料 / 工法 / 公園施設 から選択","選択",IF(応募用紙1!$D$9="造園材料","",IF(応募用紙1!$D$9="公園施設",E17,"")))</f>
        <v>の製作</v>
      </c>
      <c r="E17" t="s">
        <v>589</v>
      </c>
      <c r="G17" t="s">
        <v>333</v>
      </c>
      <c r="M17" t="str">
        <f t="shared" si="0"/>
        <v>③-14</v>
      </c>
      <c r="Q17">
        <v>14</v>
      </c>
    </row>
    <row r="18" spans="2:17" x14ac:dyDescent="0.15">
      <c r="B18" s="162" t="str">
        <f>IF(応募用紙1!$D$9="造園材料 / 工法 / 公園施設 から選択","選択",IF(応募用紙1!$D$9="造園材料","",IF(応募用紙1!$D$9="公園施設",E18,"")))</f>
        <v>の開発・製作</v>
      </c>
      <c r="E18" t="s">
        <v>594</v>
      </c>
      <c r="G18" t="s">
        <v>334</v>
      </c>
      <c r="M18" t="str">
        <f t="shared" si="0"/>
        <v>③-15</v>
      </c>
      <c r="Q18">
        <v>15</v>
      </c>
    </row>
    <row r="19" spans="2:17" x14ac:dyDescent="0.15">
      <c r="B19" s="162" t="str">
        <f>IF(応募用紙1!$D$9="造園材料 / 工法 / 公園施設 から選択","選択",IF(応募用紙1!$D$9="造園材料","",IF(応募用紙1!$D$9="公園施設",E19,"")))</f>
        <v>の設計・製作</v>
      </c>
      <c r="E19" t="s">
        <v>595</v>
      </c>
      <c r="G19" t="s">
        <v>335</v>
      </c>
      <c r="M19" t="str">
        <f t="shared" si="0"/>
        <v>③-16</v>
      </c>
      <c r="Q19">
        <v>16</v>
      </c>
    </row>
    <row r="20" spans="2:17" x14ac:dyDescent="0.15">
      <c r="B20" s="162"/>
      <c r="M20" t="str">
        <f t="shared" si="0"/>
        <v>③-17</v>
      </c>
      <c r="Q20">
        <v>17</v>
      </c>
    </row>
    <row r="21" spans="2:17" x14ac:dyDescent="0.15">
      <c r="M21" t="str">
        <f t="shared" si="0"/>
        <v>③-18</v>
      </c>
      <c r="Q21">
        <v>18</v>
      </c>
    </row>
    <row r="22" spans="2:17" x14ac:dyDescent="0.15">
      <c r="B22" t="s">
        <v>640</v>
      </c>
      <c r="M22" t="str">
        <f t="shared" si="0"/>
        <v>③-19</v>
      </c>
      <c r="Q22">
        <v>19</v>
      </c>
    </row>
    <row r="23" spans="2:17" x14ac:dyDescent="0.15">
      <c r="M23" t="str">
        <f t="shared" si="0"/>
        <v>③-20</v>
      </c>
      <c r="Q23">
        <v>20</v>
      </c>
    </row>
    <row r="24" spans="2:17" x14ac:dyDescent="0.15">
      <c r="B24" t="s">
        <v>638</v>
      </c>
    </row>
    <row r="25" spans="2:17" x14ac:dyDescent="0.15">
      <c r="B25" t="s">
        <v>639</v>
      </c>
      <c r="G25" t="s">
        <v>319</v>
      </c>
    </row>
    <row r="26" spans="2:17" x14ac:dyDescent="0.15">
      <c r="B26" t="s">
        <v>637</v>
      </c>
      <c r="G26" t="s">
        <v>352</v>
      </c>
    </row>
    <row r="27" spans="2:17" x14ac:dyDescent="0.15">
      <c r="B27" s="162" t="str">
        <f>IF(応募用紙1!$D$9="造園材料 / 工法 / 公園施設 から選択","選択",IF(応募用紙1!$D$9="造園材料",C27,IF(応募用紙1!$D$9="公園施設",E27,E27)))</f>
        <v>の開発</v>
      </c>
      <c r="C27" t="s">
        <v>591</v>
      </c>
      <c r="E27" t="s">
        <v>588</v>
      </c>
      <c r="G27" t="s">
        <v>353</v>
      </c>
    </row>
    <row r="28" spans="2:17" x14ac:dyDescent="0.15">
      <c r="B28" s="162" t="str">
        <f>IF(応募用紙1!$D$9="造園材料 / 工法 / 公園施設 から選択","選択",IF(応募用紙1!$D$9="造園材料",C28,IF(応募用紙1!$D$9="公園施設",E28,"")))</f>
        <v>の設計</v>
      </c>
      <c r="C28" t="s">
        <v>592</v>
      </c>
      <c r="E28" t="s">
        <v>590</v>
      </c>
      <c r="G28" t="s">
        <v>386</v>
      </c>
      <c r="M28" t="s">
        <v>473</v>
      </c>
    </row>
    <row r="29" spans="2:17" x14ac:dyDescent="0.15">
      <c r="B29" s="162" t="str">
        <f>IF(応募用紙1!$D$9="造園材料 / 工法 / 公園施設 から選択","選択",IF(応募用紙1!$D$9="造園材料","",IF(応募用紙1!$D$9="公園施設",E29,"")))</f>
        <v>の製作</v>
      </c>
      <c r="E29" t="s">
        <v>589</v>
      </c>
    </row>
    <row r="30" spans="2:17" x14ac:dyDescent="0.15">
      <c r="B30" s="162" t="str">
        <f>IF(応募用紙1!$D$9="造園材料 / 工法 / 公園施設 から選択","選択",IF(応募用紙1!$D$9="造園材料","",IF(応募用紙1!$D$9="公園施設",E30,"")))</f>
        <v>の開発・製作</v>
      </c>
      <c r="E30" t="s">
        <v>594</v>
      </c>
      <c r="M30" t="s">
        <v>474</v>
      </c>
    </row>
    <row r="31" spans="2:17" x14ac:dyDescent="0.15">
      <c r="B31" s="162" t="str">
        <f>IF(応募用紙1!$D$9="造園材料 / 工法 / 公園施設 から選択","選択",IF(応募用紙1!$D$9="造園材料","",IF(応募用紙1!$D$9="公園施設",E31,"")))</f>
        <v>の設計・製作</v>
      </c>
      <c r="E31" t="s">
        <v>595</v>
      </c>
      <c r="G31" t="s">
        <v>395</v>
      </c>
      <c r="H31" t="s">
        <v>398</v>
      </c>
    </row>
    <row r="32" spans="2:17" x14ac:dyDescent="0.15">
      <c r="B32" s="162"/>
      <c r="G32" t="s">
        <v>319</v>
      </c>
      <c r="H32" t="s">
        <v>319</v>
      </c>
    </row>
    <row r="33" spans="2:8" x14ac:dyDescent="0.15">
      <c r="G33" t="s">
        <v>396</v>
      </c>
      <c r="H33" t="s">
        <v>396</v>
      </c>
    </row>
    <row r="34" spans="2:8" x14ac:dyDescent="0.15">
      <c r="G34" t="s">
        <v>397</v>
      </c>
      <c r="H34" t="s">
        <v>397</v>
      </c>
    </row>
    <row r="36" spans="2:8" x14ac:dyDescent="0.15">
      <c r="B36" t="s">
        <v>319</v>
      </c>
    </row>
    <row r="37" spans="2:8" x14ac:dyDescent="0.15">
      <c r="B37" t="s">
        <v>581</v>
      </c>
      <c r="E37" t="s">
        <v>588</v>
      </c>
    </row>
    <row r="38" spans="2:8" x14ac:dyDescent="0.15">
      <c r="B38" t="s">
        <v>582</v>
      </c>
      <c r="E38" t="s">
        <v>590</v>
      </c>
    </row>
    <row r="39" spans="2:8" x14ac:dyDescent="0.15">
      <c r="B39" t="s">
        <v>583</v>
      </c>
      <c r="E39" t="s">
        <v>589</v>
      </c>
    </row>
    <row r="40" spans="2:8" x14ac:dyDescent="0.15">
      <c r="B40" t="s">
        <v>585</v>
      </c>
      <c r="E40" t="s">
        <v>594</v>
      </c>
    </row>
    <row r="41" spans="2:8" x14ac:dyDescent="0.15">
      <c r="B41" t="s">
        <v>584</v>
      </c>
      <c r="E41" t="s">
        <v>595</v>
      </c>
    </row>
    <row r="42" spans="2:8" x14ac:dyDescent="0.15">
      <c r="F42" t="s">
        <v>578</v>
      </c>
    </row>
    <row r="43" spans="2:8" x14ac:dyDescent="0.15">
      <c r="B43" t="s">
        <v>317</v>
      </c>
    </row>
    <row r="44" spans="2:8" x14ac:dyDescent="0.15">
      <c r="B44" t="s">
        <v>318</v>
      </c>
    </row>
    <row r="45" spans="2:8" x14ac:dyDescent="0.15">
      <c r="B45" t="s">
        <v>339</v>
      </c>
    </row>
    <row r="46" spans="2:8" x14ac:dyDescent="0.15">
      <c r="B46" t="s">
        <v>360</v>
      </c>
    </row>
    <row r="51" spans="2:4" x14ac:dyDescent="0.15">
      <c r="B51" t="s">
        <v>511</v>
      </c>
    </row>
    <row r="52" spans="2:4" x14ac:dyDescent="0.15">
      <c r="B52" s="246" t="s">
        <v>482</v>
      </c>
      <c r="C52" s="246" t="s">
        <v>481</v>
      </c>
      <c r="D52" t="s">
        <v>477</v>
      </c>
    </row>
    <row r="53" spans="2:4" x14ac:dyDescent="0.15">
      <c r="B53" s="246" t="s">
        <v>483</v>
      </c>
      <c r="C53" s="246" t="s">
        <v>493</v>
      </c>
      <c r="D53" t="s">
        <v>455</v>
      </c>
    </row>
    <row r="54" spans="2:4" x14ac:dyDescent="0.15">
      <c r="B54" s="246" t="s">
        <v>484</v>
      </c>
      <c r="C54" s="246" t="s">
        <v>494</v>
      </c>
      <c r="D54" t="s">
        <v>455</v>
      </c>
    </row>
    <row r="55" spans="2:4" x14ac:dyDescent="0.15">
      <c r="B55" s="246" t="s">
        <v>485</v>
      </c>
      <c r="C55" s="246" t="s">
        <v>495</v>
      </c>
      <c r="D55" t="s">
        <v>455</v>
      </c>
    </row>
    <row r="56" spans="2:4" x14ac:dyDescent="0.15">
      <c r="B56" s="246" t="s">
        <v>486</v>
      </c>
      <c r="C56" s="246" t="s">
        <v>496</v>
      </c>
      <c r="D56" t="s">
        <v>455</v>
      </c>
    </row>
    <row r="57" spans="2:4" x14ac:dyDescent="0.15">
      <c r="B57" s="246" t="s">
        <v>487</v>
      </c>
      <c r="C57" s="246" t="s">
        <v>497</v>
      </c>
      <c r="D57" t="s">
        <v>455</v>
      </c>
    </row>
    <row r="58" spans="2:4" x14ac:dyDescent="0.15">
      <c r="B58" s="246" t="s">
        <v>488</v>
      </c>
      <c r="C58" s="246" t="s">
        <v>498</v>
      </c>
      <c r="D58" t="s">
        <v>455</v>
      </c>
    </row>
    <row r="59" spans="2:4" x14ac:dyDescent="0.15">
      <c r="B59" s="246" t="s">
        <v>489</v>
      </c>
      <c r="C59" s="246" t="s">
        <v>499</v>
      </c>
      <c r="D59" t="s">
        <v>455</v>
      </c>
    </row>
    <row r="60" spans="2:4" x14ac:dyDescent="0.15">
      <c r="B60" s="246" t="s">
        <v>490</v>
      </c>
      <c r="C60" s="246" t="s">
        <v>500</v>
      </c>
      <c r="D60" t="s">
        <v>455</v>
      </c>
    </row>
    <row r="61" spans="2:4" x14ac:dyDescent="0.15">
      <c r="B61" s="246" t="s">
        <v>491</v>
      </c>
      <c r="C61" s="246" t="s">
        <v>501</v>
      </c>
      <c r="D61" t="s">
        <v>455</v>
      </c>
    </row>
    <row r="62" spans="2:4" x14ac:dyDescent="0.15">
      <c r="B62" s="246" t="s">
        <v>492</v>
      </c>
      <c r="C62" s="246" t="s">
        <v>502</v>
      </c>
      <c r="D62" t="s">
        <v>455</v>
      </c>
    </row>
    <row r="63" spans="2:4" x14ac:dyDescent="0.15">
      <c r="B63" s="246" t="s">
        <v>455</v>
      </c>
      <c r="C63" s="246" t="s">
        <v>503</v>
      </c>
      <c r="D63" t="s">
        <v>455</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6384" width="9.125" style="81"/>
  </cols>
  <sheetData>
    <row r="1" spans="1:8" ht="24.6" customHeight="1" x14ac:dyDescent="0.15">
      <c r="A1" s="99" t="s">
        <v>227</v>
      </c>
      <c r="B1" s="100"/>
      <c r="C1" s="100"/>
      <c r="D1" s="100"/>
      <c r="H1" s="101" t="s">
        <v>0</v>
      </c>
    </row>
    <row r="2" spans="1:8" ht="24.6" customHeight="1" x14ac:dyDescent="0.15">
      <c r="A2" s="82" t="str">
        <f>応募用紙1!A3</f>
        <v>令和8年度　第42回都市公園等コンクール　『③材料・工法・施設部門』</v>
      </c>
      <c r="H2" s="622">
        <f>表紙!AE3</f>
        <v>0</v>
      </c>
    </row>
    <row r="3" spans="1:8" ht="24.6" customHeight="1" x14ac:dyDescent="0.15">
      <c r="A3" s="102"/>
      <c r="B3" s="124" t="s">
        <v>131</v>
      </c>
      <c r="C3" s="503" t="str">
        <f>応募用紙1!C6</f>
        <v>(20字程度）</v>
      </c>
      <c r="D3" s="503"/>
      <c r="E3" s="503"/>
      <c r="F3" s="503"/>
      <c r="G3" s="504"/>
      <c r="H3" s="622"/>
    </row>
    <row r="4" spans="1:8" ht="18.600000000000001" customHeight="1" x14ac:dyDescent="0.15">
      <c r="A4" s="506" t="s">
        <v>171</v>
      </c>
      <c r="B4" s="90" t="s">
        <v>34</v>
      </c>
      <c r="C4" s="510"/>
      <c r="D4" s="510"/>
      <c r="E4" s="510"/>
      <c r="F4" s="510"/>
      <c r="G4" s="510"/>
      <c r="H4" s="510"/>
    </row>
    <row r="5" spans="1:8" ht="18.600000000000001" customHeight="1" thickBot="1" x14ac:dyDescent="0.2">
      <c r="A5" s="507"/>
      <c r="B5" s="92" t="s">
        <v>17</v>
      </c>
      <c r="C5" s="928"/>
      <c r="D5" s="928"/>
      <c r="E5" s="928"/>
      <c r="F5" s="928"/>
      <c r="G5" s="928"/>
      <c r="H5" s="928"/>
    </row>
    <row r="6" spans="1:8" ht="18.600000000000001" customHeight="1" thickBot="1" x14ac:dyDescent="0.2">
      <c r="A6" s="508"/>
      <c r="B6" s="90" t="s">
        <v>34</v>
      </c>
      <c r="C6" s="512"/>
      <c r="D6" s="513"/>
      <c r="E6" s="513"/>
      <c r="F6" s="513"/>
      <c r="G6" s="91"/>
      <c r="H6" s="97"/>
    </row>
    <row r="7" spans="1:8" ht="18.600000000000001" customHeight="1" thickBot="1" x14ac:dyDescent="0.2">
      <c r="A7" s="508"/>
      <c r="B7" s="92" t="s">
        <v>39</v>
      </c>
      <c r="C7" s="514"/>
      <c r="D7" s="515"/>
      <c r="E7" s="515"/>
      <c r="F7" s="515"/>
      <c r="G7" s="83" t="s">
        <v>19</v>
      </c>
      <c r="H7" s="94"/>
    </row>
    <row r="8" spans="1:8" ht="18.600000000000001" customHeight="1" x14ac:dyDescent="0.15">
      <c r="A8" s="507"/>
      <c r="B8" s="87" t="s">
        <v>10</v>
      </c>
      <c r="C8" s="516" t="s">
        <v>41</v>
      </c>
      <c r="D8" s="517"/>
      <c r="E8" s="517"/>
      <c r="F8" s="517"/>
      <c r="G8" s="517"/>
      <c r="H8" s="518"/>
    </row>
    <row r="9" spans="1:8" ht="18.600000000000001" customHeight="1" x14ac:dyDescent="0.15">
      <c r="A9" s="507"/>
      <c r="B9" s="87"/>
      <c r="C9" s="519"/>
      <c r="D9" s="520"/>
      <c r="E9" s="520"/>
      <c r="F9" s="520"/>
      <c r="G9" s="520"/>
      <c r="H9" s="521"/>
    </row>
    <row r="10" spans="1:8" ht="18.600000000000001" customHeight="1" x14ac:dyDescent="0.15">
      <c r="A10" s="507"/>
      <c r="B10" s="104" t="s">
        <v>58</v>
      </c>
      <c r="C10" s="84" t="s">
        <v>21</v>
      </c>
      <c r="D10" s="505"/>
      <c r="E10" s="505"/>
      <c r="F10" s="505"/>
      <c r="G10" s="505"/>
      <c r="H10" s="501"/>
    </row>
    <row r="11" spans="1:8" ht="18.600000000000001" customHeight="1" x14ac:dyDescent="0.15">
      <c r="A11" s="507"/>
      <c r="B11" s="105" t="s">
        <v>59</v>
      </c>
      <c r="C11" s="86" t="s">
        <v>22</v>
      </c>
      <c r="D11" s="524" t="s">
        <v>41</v>
      </c>
      <c r="E11" s="525"/>
      <c r="F11" s="525"/>
      <c r="G11" s="525"/>
      <c r="H11" s="526"/>
    </row>
    <row r="12" spans="1:8" ht="18.600000000000001" customHeight="1" x14ac:dyDescent="0.15">
      <c r="A12" s="507"/>
      <c r="B12" s="106" t="s">
        <v>225</v>
      </c>
      <c r="C12" s="107"/>
      <c r="D12" s="519"/>
      <c r="E12" s="520"/>
      <c r="F12" s="520"/>
      <c r="G12" s="520"/>
      <c r="H12" s="521"/>
    </row>
    <row r="13" spans="1:8" ht="18.600000000000001" customHeight="1" x14ac:dyDescent="0.15">
      <c r="A13" s="507"/>
      <c r="B13" s="108"/>
      <c r="C13" s="90" t="s">
        <v>34</v>
      </c>
      <c r="D13" s="513"/>
      <c r="E13" s="513"/>
      <c r="F13" s="513"/>
      <c r="G13" s="513"/>
      <c r="H13" s="527"/>
    </row>
    <row r="14" spans="1:8" ht="18.600000000000001" customHeight="1" x14ac:dyDescent="0.15">
      <c r="A14" s="507"/>
      <c r="B14" s="108" t="s">
        <v>140</v>
      </c>
      <c r="C14" s="92" t="s">
        <v>23</v>
      </c>
      <c r="D14" s="515"/>
      <c r="E14" s="515"/>
      <c r="F14" s="515"/>
      <c r="G14" s="515"/>
      <c r="H14" s="528"/>
    </row>
    <row r="15" spans="1:8" ht="18.600000000000001" customHeight="1" x14ac:dyDescent="0.15">
      <c r="A15" s="507"/>
      <c r="B15" s="106"/>
      <c r="C15" s="84" t="s">
        <v>24</v>
      </c>
      <c r="D15" s="500"/>
      <c r="E15" s="501"/>
      <c r="F15" s="84" t="s">
        <v>25</v>
      </c>
      <c r="G15" s="500"/>
      <c r="H15" s="501"/>
    </row>
    <row r="16" spans="1:8" ht="18.600000000000001" customHeight="1" x14ac:dyDescent="0.15">
      <c r="A16" s="507"/>
      <c r="B16" s="109"/>
      <c r="C16" s="84" t="s">
        <v>26</v>
      </c>
      <c r="D16" s="522"/>
      <c r="E16" s="523"/>
      <c r="F16" s="84" t="s">
        <v>27</v>
      </c>
      <c r="G16" s="522"/>
      <c r="H16" s="523"/>
    </row>
    <row r="17" spans="1:8" ht="15" customHeight="1" x14ac:dyDescent="0.15">
      <c r="A17" s="507"/>
      <c r="B17" s="87" t="s">
        <v>28</v>
      </c>
      <c r="C17" s="110" t="s">
        <v>51</v>
      </c>
      <c r="H17" s="103"/>
    </row>
    <row r="18" spans="1:8" ht="15" customHeight="1" x14ac:dyDescent="0.15">
      <c r="A18" s="507"/>
      <c r="B18" s="929" t="s">
        <v>29</v>
      </c>
      <c r="C18" s="110" t="s">
        <v>94</v>
      </c>
      <c r="H18" s="103"/>
    </row>
    <row r="19" spans="1:8" ht="15" customHeight="1" x14ac:dyDescent="0.15">
      <c r="A19" s="509"/>
      <c r="B19" s="930"/>
      <c r="C19" s="111" t="s">
        <v>57</v>
      </c>
      <c r="D19" s="88"/>
      <c r="E19" s="88"/>
      <c r="F19" s="88"/>
      <c r="G19" s="88"/>
      <c r="H19" s="89"/>
    </row>
    <row r="20" spans="1:8" ht="24.6" customHeight="1" x14ac:dyDescent="0.15">
      <c r="A20" s="99" t="s">
        <v>228</v>
      </c>
      <c r="H20" s="101" t="s">
        <v>0</v>
      </c>
    </row>
    <row r="21" spans="1:8" ht="24.6" customHeight="1" x14ac:dyDescent="0.15">
      <c r="A21" s="82" t="str">
        <f>A2</f>
        <v>令和8年度　第42回都市公園等コンクール　『③材料・工法・施設部門』</v>
      </c>
      <c r="H21" s="622">
        <f>表紙!AE3</f>
        <v>0</v>
      </c>
    </row>
    <row r="22" spans="1:8" ht="24.6" customHeight="1" x14ac:dyDescent="0.15">
      <c r="A22" s="102"/>
      <c r="B22" s="124" t="s">
        <v>131</v>
      </c>
      <c r="C22" s="503" t="str">
        <f>C3</f>
        <v>(20字程度）</v>
      </c>
      <c r="D22" s="503"/>
      <c r="E22" s="503"/>
      <c r="F22" s="503"/>
      <c r="G22" s="504"/>
      <c r="H22" s="622"/>
    </row>
    <row r="23" spans="1:8" ht="18.600000000000001" customHeight="1" x14ac:dyDescent="0.15">
      <c r="A23" s="931" t="s">
        <v>166</v>
      </c>
      <c r="B23" s="932"/>
      <c r="C23" s="553">
        <f>C28</f>
        <v>0</v>
      </c>
      <c r="D23" s="554"/>
      <c r="E23" s="554"/>
      <c r="F23" s="554"/>
      <c r="G23" s="554"/>
      <c r="H23" s="619"/>
    </row>
    <row r="24" spans="1:8" ht="18.600000000000001" customHeight="1" x14ac:dyDescent="0.15">
      <c r="A24" s="926" t="s">
        <v>61</v>
      </c>
      <c r="B24" s="927"/>
      <c r="C24" s="558">
        <f>C44</f>
        <v>0</v>
      </c>
      <c r="D24" s="559"/>
      <c r="E24" s="559"/>
      <c r="F24" s="559"/>
      <c r="G24" s="559"/>
      <c r="H24" s="621"/>
    </row>
    <row r="25" spans="1:8" ht="18.600000000000001" customHeight="1" x14ac:dyDescent="0.15">
      <c r="A25" s="926" t="s">
        <v>62</v>
      </c>
      <c r="B25" s="927"/>
      <c r="C25" s="558">
        <f>C54</f>
        <v>0</v>
      </c>
      <c r="D25" s="559"/>
      <c r="E25" s="559"/>
      <c r="F25" s="559"/>
      <c r="G25" s="559"/>
      <c r="H25" s="621"/>
    </row>
    <row r="26" spans="1:8" ht="18.600000000000001" customHeight="1" x14ac:dyDescent="0.15">
      <c r="A26" s="919" t="s">
        <v>167</v>
      </c>
      <c r="B26" s="920"/>
      <c r="C26" s="915">
        <f>C64</f>
        <v>0</v>
      </c>
      <c r="D26" s="916"/>
      <c r="E26" s="916"/>
      <c r="F26" s="916"/>
      <c r="G26" s="916"/>
      <c r="H26" s="917"/>
    </row>
    <row r="27" spans="1:8" ht="18.600000000000001" customHeight="1" x14ac:dyDescent="0.15">
      <c r="A27" s="506" t="s">
        <v>168</v>
      </c>
      <c r="B27" s="90" t="s">
        <v>34</v>
      </c>
      <c r="C27" s="510"/>
      <c r="D27" s="510"/>
      <c r="E27" s="510"/>
      <c r="F27" s="510"/>
      <c r="G27" s="510"/>
      <c r="H27" s="510"/>
    </row>
    <row r="28" spans="1:8" ht="18.600000000000001" customHeight="1" thickBot="1" x14ac:dyDescent="0.2">
      <c r="A28" s="507"/>
      <c r="B28" s="92" t="s">
        <v>17</v>
      </c>
      <c r="C28" s="928"/>
      <c r="D28" s="928"/>
      <c r="E28" s="928"/>
      <c r="F28" s="928"/>
      <c r="G28" s="928"/>
      <c r="H28" s="928"/>
    </row>
    <row r="29" spans="1:8" ht="18.600000000000001" customHeight="1" thickBot="1" x14ac:dyDescent="0.2">
      <c r="A29" s="508"/>
      <c r="B29" s="90" t="s">
        <v>34</v>
      </c>
      <c r="C29" s="512"/>
      <c r="D29" s="513"/>
      <c r="E29" s="513"/>
      <c r="F29" s="513"/>
      <c r="G29" s="91"/>
      <c r="H29" s="97"/>
    </row>
    <row r="30" spans="1:8" ht="18.600000000000001" customHeight="1" thickBot="1" x14ac:dyDescent="0.2">
      <c r="A30" s="508"/>
      <c r="B30" s="92" t="s">
        <v>39</v>
      </c>
      <c r="C30" s="514"/>
      <c r="D30" s="515"/>
      <c r="E30" s="515"/>
      <c r="F30" s="515"/>
      <c r="G30" s="85" t="s">
        <v>19</v>
      </c>
      <c r="H30" s="94"/>
    </row>
    <row r="31" spans="1:8" ht="18.600000000000001" customHeight="1" x14ac:dyDescent="0.15">
      <c r="A31" s="507"/>
      <c r="B31" s="87" t="s">
        <v>10</v>
      </c>
      <c r="C31" s="516" t="s">
        <v>41</v>
      </c>
      <c r="D31" s="517"/>
      <c r="E31" s="517"/>
      <c r="F31" s="517"/>
      <c r="G31" s="517"/>
      <c r="H31" s="518"/>
    </row>
    <row r="32" spans="1:8" ht="18.600000000000001" customHeight="1" x14ac:dyDescent="0.15">
      <c r="A32" s="507"/>
      <c r="B32" s="87"/>
      <c r="C32" s="519"/>
      <c r="D32" s="520"/>
      <c r="E32" s="520"/>
      <c r="F32" s="520"/>
      <c r="G32" s="520"/>
      <c r="H32" s="521"/>
    </row>
    <row r="33" spans="1:11" ht="18.600000000000001" customHeight="1" x14ac:dyDescent="0.15">
      <c r="A33" s="507"/>
      <c r="B33" s="104" t="s">
        <v>58</v>
      </c>
      <c r="C33" s="84" t="s">
        <v>21</v>
      </c>
      <c r="D33" s="505"/>
      <c r="E33" s="505"/>
      <c r="F33" s="505"/>
      <c r="G33" s="505"/>
      <c r="H33" s="501"/>
    </row>
    <row r="34" spans="1:11" ht="18.600000000000001" customHeight="1" x14ac:dyDescent="0.15">
      <c r="A34" s="507"/>
      <c r="B34" s="105" t="s">
        <v>59</v>
      </c>
      <c r="C34" s="86" t="s">
        <v>22</v>
      </c>
      <c r="D34" s="524" t="s">
        <v>41</v>
      </c>
      <c r="E34" s="525"/>
      <c r="F34" s="525"/>
      <c r="G34" s="525"/>
      <c r="H34" s="526"/>
    </row>
    <row r="35" spans="1:11" ht="18.600000000000001" customHeight="1" x14ac:dyDescent="0.15">
      <c r="A35" s="507"/>
      <c r="B35" s="106" t="s">
        <v>225</v>
      </c>
      <c r="C35" s="107"/>
      <c r="D35" s="519"/>
      <c r="E35" s="520"/>
      <c r="F35" s="520"/>
      <c r="G35" s="520"/>
      <c r="H35" s="521"/>
    </row>
    <row r="36" spans="1:11" ht="18.600000000000001" customHeight="1" x14ac:dyDescent="0.15">
      <c r="A36" s="507"/>
      <c r="B36" s="108"/>
      <c r="C36" s="90" t="s">
        <v>34</v>
      </c>
      <c r="D36" s="513"/>
      <c r="E36" s="513"/>
      <c r="F36" s="513"/>
      <c r="G36" s="513"/>
      <c r="H36" s="527"/>
    </row>
    <row r="37" spans="1:11" ht="18.600000000000001" customHeight="1" x14ac:dyDescent="0.15">
      <c r="A37" s="507"/>
      <c r="B37" s="108" t="s">
        <v>140</v>
      </c>
      <c r="C37" s="92" t="s">
        <v>23</v>
      </c>
      <c r="D37" s="515"/>
      <c r="E37" s="515"/>
      <c r="F37" s="515"/>
      <c r="G37" s="515"/>
      <c r="H37" s="528"/>
    </row>
    <row r="38" spans="1:11" ht="18.600000000000001" customHeight="1" x14ac:dyDescent="0.15">
      <c r="A38" s="507"/>
      <c r="B38" s="106"/>
      <c r="C38" s="84" t="s">
        <v>24</v>
      </c>
      <c r="D38" s="500"/>
      <c r="E38" s="501"/>
      <c r="F38" s="84" t="s">
        <v>25</v>
      </c>
      <c r="G38" s="500"/>
      <c r="H38" s="501"/>
    </row>
    <row r="39" spans="1:11" ht="18.600000000000001" customHeight="1" x14ac:dyDescent="0.15">
      <c r="A39" s="507"/>
      <c r="B39" s="109"/>
      <c r="C39" s="84" t="s">
        <v>26</v>
      </c>
      <c r="D39" s="522"/>
      <c r="E39" s="523"/>
      <c r="F39" s="84" t="s">
        <v>27</v>
      </c>
      <c r="G39" s="522"/>
      <c r="H39" s="523"/>
    </row>
    <row r="40" spans="1:11" ht="15" customHeight="1" x14ac:dyDescent="0.15">
      <c r="A40" s="507"/>
      <c r="B40" s="87" t="s">
        <v>28</v>
      </c>
      <c r="C40" s="110" t="s">
        <v>51</v>
      </c>
      <c r="H40" s="103"/>
    </row>
    <row r="41" spans="1:11" ht="15" customHeight="1" x14ac:dyDescent="0.15">
      <c r="A41" s="507"/>
      <c r="B41" s="929" t="s">
        <v>29</v>
      </c>
      <c r="C41" s="110" t="s">
        <v>94</v>
      </c>
      <c r="H41" s="103"/>
    </row>
    <row r="42" spans="1:11" ht="15" customHeight="1" x14ac:dyDescent="0.15">
      <c r="A42" s="509"/>
      <c r="B42" s="930"/>
      <c r="C42" s="111" t="s">
        <v>57</v>
      </c>
      <c r="D42" s="88"/>
      <c r="E42" s="88"/>
      <c r="F42" s="88"/>
      <c r="G42" s="88"/>
      <c r="H42" s="89"/>
    </row>
    <row r="43" spans="1:11" ht="18" customHeight="1" x14ac:dyDescent="0.15">
      <c r="A43" s="506" t="s">
        <v>50</v>
      </c>
      <c r="B43" s="90" t="s">
        <v>34</v>
      </c>
      <c r="C43" s="512"/>
      <c r="D43" s="513"/>
      <c r="E43" s="513"/>
      <c r="F43" s="513"/>
      <c r="G43" s="513"/>
      <c r="H43" s="527"/>
      <c r="K43" s="81" ph="1"/>
    </row>
    <row r="44" spans="1:11" ht="18" customHeight="1" x14ac:dyDescent="0.15">
      <c r="A44" s="507"/>
      <c r="B44" s="92" t="s">
        <v>17</v>
      </c>
      <c r="C44" s="514"/>
      <c r="D44" s="515"/>
      <c r="E44" s="515"/>
      <c r="F44" s="515"/>
      <c r="G44" s="515"/>
      <c r="H44" s="528"/>
      <c r="K44" s="81" ph="1"/>
    </row>
    <row r="45" spans="1:11" ht="18" customHeight="1" x14ac:dyDescent="0.15">
      <c r="A45" s="507"/>
      <c r="B45" s="90" t="s">
        <v>34</v>
      </c>
      <c r="C45" s="512"/>
      <c r="D45" s="513"/>
      <c r="E45" s="513"/>
      <c r="F45" s="513"/>
      <c r="G45" s="513"/>
      <c r="H45" s="527"/>
      <c r="K45" s="81" ph="1"/>
    </row>
    <row r="46" spans="1:11" ht="18" customHeight="1" x14ac:dyDescent="0.15">
      <c r="A46" s="507"/>
      <c r="B46" s="92" t="s">
        <v>39</v>
      </c>
      <c r="C46" s="514"/>
      <c r="D46" s="515"/>
      <c r="E46" s="515"/>
      <c r="F46" s="515"/>
      <c r="G46" s="85" t="s">
        <v>36</v>
      </c>
      <c r="H46" s="94"/>
      <c r="K46" s="81" ph="1"/>
    </row>
    <row r="47" spans="1:11" ht="18" customHeight="1" x14ac:dyDescent="0.15">
      <c r="A47" s="507"/>
      <c r="B47" s="86" t="s">
        <v>10</v>
      </c>
      <c r="C47" s="524" t="s">
        <v>20</v>
      </c>
      <c r="D47" s="525"/>
      <c r="E47" s="525"/>
      <c r="F47" s="525"/>
      <c r="G47" s="525"/>
      <c r="H47" s="526"/>
    </row>
    <row r="48" spans="1:11" ht="18" customHeight="1" x14ac:dyDescent="0.15">
      <c r="A48" s="507"/>
      <c r="B48" s="87"/>
      <c r="C48" s="519"/>
      <c r="D48" s="520"/>
      <c r="E48" s="520"/>
      <c r="F48" s="520"/>
      <c r="G48" s="520"/>
      <c r="H48" s="521"/>
    </row>
    <row r="49" spans="1:11" ht="18" customHeight="1" x14ac:dyDescent="0.15">
      <c r="A49" s="507"/>
      <c r="B49" s="543" t="s">
        <v>226</v>
      </c>
      <c r="C49" s="90" t="s">
        <v>34</v>
      </c>
      <c r="D49" s="512"/>
      <c r="E49" s="513"/>
      <c r="F49" s="513"/>
      <c r="G49" s="91"/>
      <c r="H49" s="97"/>
      <c r="K49" s="81" ph="1"/>
    </row>
    <row r="50" spans="1:11" ht="18" customHeight="1" x14ac:dyDescent="0.15">
      <c r="A50" s="507"/>
      <c r="B50" s="544"/>
      <c r="C50" s="92" t="s">
        <v>23</v>
      </c>
      <c r="D50" s="514"/>
      <c r="E50" s="515"/>
      <c r="F50" s="515"/>
      <c r="G50" s="85" t="s">
        <v>37</v>
      </c>
      <c r="H50" s="94"/>
    </row>
    <row r="51" spans="1:11" ht="18" customHeight="1" x14ac:dyDescent="0.15">
      <c r="A51" s="507"/>
      <c r="B51" s="544"/>
      <c r="C51" s="84" t="s">
        <v>24</v>
      </c>
      <c r="D51" s="500"/>
      <c r="E51" s="501"/>
      <c r="F51" s="84" t="s">
        <v>25</v>
      </c>
      <c r="G51" s="500"/>
      <c r="H51" s="501"/>
    </row>
    <row r="52" spans="1:11" ht="18" customHeight="1" x14ac:dyDescent="0.15">
      <c r="A52" s="509"/>
      <c r="B52" s="909"/>
      <c r="C52" s="84" t="s">
        <v>38</v>
      </c>
      <c r="D52" s="522"/>
      <c r="E52" s="523"/>
      <c r="F52" s="84" t="s">
        <v>27</v>
      </c>
      <c r="G52" s="522"/>
      <c r="H52" s="523"/>
    </row>
    <row r="53" spans="1:11" ht="18" customHeight="1" x14ac:dyDescent="0.15">
      <c r="A53" s="506" t="s">
        <v>63</v>
      </c>
      <c r="B53" s="90" t="s">
        <v>34</v>
      </c>
      <c r="C53" s="512"/>
      <c r="D53" s="513"/>
      <c r="E53" s="513"/>
      <c r="F53" s="513"/>
      <c r="G53" s="513"/>
      <c r="H53" s="527"/>
      <c r="K53" s="81" ph="1"/>
    </row>
    <row r="54" spans="1:11" ht="18" customHeight="1" x14ac:dyDescent="0.15">
      <c r="A54" s="507"/>
      <c r="B54" s="93" t="s">
        <v>18</v>
      </c>
      <c r="C54" s="514"/>
      <c r="D54" s="515"/>
      <c r="E54" s="515"/>
      <c r="F54" s="515"/>
      <c r="G54" s="515"/>
      <c r="H54" s="528"/>
      <c r="K54" s="81" ph="1"/>
    </row>
    <row r="55" spans="1:11" ht="18" customHeight="1" x14ac:dyDescent="0.15">
      <c r="A55" s="507"/>
      <c r="B55" s="90" t="s">
        <v>34</v>
      </c>
      <c r="C55" s="512"/>
      <c r="D55" s="513"/>
      <c r="E55" s="513"/>
      <c r="F55" s="513"/>
      <c r="G55" s="513"/>
      <c r="H55" s="527"/>
      <c r="K55" s="81" ph="1"/>
    </row>
    <row r="56" spans="1:11" ht="18" customHeight="1" x14ac:dyDescent="0.15">
      <c r="A56" s="507"/>
      <c r="B56" s="92" t="s">
        <v>35</v>
      </c>
      <c r="C56" s="514"/>
      <c r="D56" s="515"/>
      <c r="E56" s="515"/>
      <c r="F56" s="515"/>
      <c r="G56" s="85" t="s">
        <v>36</v>
      </c>
      <c r="H56" s="94"/>
      <c r="K56" s="81" ph="1"/>
    </row>
    <row r="57" spans="1:11" ht="18" customHeight="1" x14ac:dyDescent="0.15">
      <c r="A57" s="507"/>
      <c r="B57" s="86" t="s">
        <v>10</v>
      </c>
      <c r="C57" s="524" t="s">
        <v>20</v>
      </c>
      <c r="D57" s="525"/>
      <c r="E57" s="525"/>
      <c r="F57" s="525"/>
      <c r="G57" s="525"/>
      <c r="H57" s="526"/>
    </row>
    <row r="58" spans="1:11" ht="18" customHeight="1" x14ac:dyDescent="0.15">
      <c r="A58" s="507"/>
      <c r="B58" s="87"/>
      <c r="C58" s="519"/>
      <c r="D58" s="520"/>
      <c r="E58" s="520"/>
      <c r="F58" s="520"/>
      <c r="G58" s="520"/>
      <c r="H58" s="521"/>
    </row>
    <row r="59" spans="1:11" ht="18" customHeight="1" x14ac:dyDescent="0.15">
      <c r="A59" s="507"/>
      <c r="B59" s="543" t="s">
        <v>226</v>
      </c>
      <c r="C59" s="90" t="s">
        <v>34</v>
      </c>
      <c r="D59" s="512"/>
      <c r="E59" s="513"/>
      <c r="F59" s="513"/>
      <c r="G59" s="513"/>
      <c r="H59" s="527"/>
      <c r="K59" s="81" ph="1"/>
    </row>
    <row r="60" spans="1:11" ht="18" customHeight="1" x14ac:dyDescent="0.15">
      <c r="A60" s="507"/>
      <c r="B60" s="544"/>
      <c r="C60" s="92" t="s">
        <v>23</v>
      </c>
      <c r="D60" s="514"/>
      <c r="E60" s="515"/>
      <c r="F60" s="515"/>
      <c r="G60" s="85" t="s">
        <v>37</v>
      </c>
      <c r="H60" s="94"/>
    </row>
    <row r="61" spans="1:11" ht="18" customHeight="1" x14ac:dyDescent="0.15">
      <c r="A61" s="507"/>
      <c r="B61" s="544"/>
      <c r="C61" s="84" t="s">
        <v>24</v>
      </c>
      <c r="D61" s="500"/>
      <c r="E61" s="501"/>
      <c r="F61" s="84" t="s">
        <v>25</v>
      </c>
      <c r="G61" s="500"/>
      <c r="H61" s="501"/>
    </row>
    <row r="62" spans="1:11" ht="18" customHeight="1" x14ac:dyDescent="0.15">
      <c r="A62" s="509"/>
      <c r="B62" s="909"/>
      <c r="C62" s="84" t="s">
        <v>38</v>
      </c>
      <c r="D62" s="522"/>
      <c r="E62" s="523"/>
      <c r="F62" s="84" t="s">
        <v>27</v>
      </c>
      <c r="G62" s="522"/>
      <c r="H62" s="523"/>
    </row>
    <row r="63" spans="1:11" ht="18" customHeight="1" x14ac:dyDescent="0.15">
      <c r="A63" s="506" t="s">
        <v>169</v>
      </c>
      <c r="B63" s="90" t="s">
        <v>34</v>
      </c>
      <c r="C63" s="512"/>
      <c r="D63" s="513"/>
      <c r="E63" s="513"/>
      <c r="F63" s="513"/>
      <c r="G63" s="513"/>
      <c r="H63" s="527"/>
    </row>
    <row r="64" spans="1:11" ht="18" customHeight="1" x14ac:dyDescent="0.15">
      <c r="A64" s="507"/>
      <c r="B64" s="93" t="s">
        <v>18</v>
      </c>
      <c r="C64" s="514"/>
      <c r="D64" s="515"/>
      <c r="E64" s="515"/>
      <c r="F64" s="515"/>
      <c r="G64" s="515"/>
      <c r="H64" s="528"/>
    </row>
    <row r="65" spans="1:15" ht="18" customHeight="1" x14ac:dyDescent="0.15">
      <c r="A65" s="507"/>
      <c r="B65" s="90" t="s">
        <v>34</v>
      </c>
      <c r="C65" s="512"/>
      <c r="D65" s="513"/>
      <c r="E65" s="513"/>
      <c r="F65" s="513"/>
      <c r="G65" s="513"/>
      <c r="H65" s="527"/>
    </row>
    <row r="66" spans="1:15" ht="18" customHeight="1" x14ac:dyDescent="0.15">
      <c r="A66" s="507"/>
      <c r="B66" s="92" t="s">
        <v>35</v>
      </c>
      <c r="C66" s="514"/>
      <c r="D66" s="515"/>
      <c r="E66" s="515"/>
      <c r="F66" s="515"/>
      <c r="G66" s="85" t="s">
        <v>36</v>
      </c>
      <c r="H66" s="94"/>
    </row>
    <row r="67" spans="1:15" ht="18" customHeight="1" x14ac:dyDescent="0.15">
      <c r="A67" s="507"/>
      <c r="B67" s="86" t="s">
        <v>10</v>
      </c>
      <c r="C67" s="524" t="s">
        <v>20</v>
      </c>
      <c r="D67" s="525"/>
      <c r="E67" s="525"/>
      <c r="F67" s="525"/>
      <c r="G67" s="525"/>
      <c r="H67" s="526"/>
    </row>
    <row r="68" spans="1:15" ht="18" customHeight="1" x14ac:dyDescent="0.15">
      <c r="A68" s="507"/>
      <c r="B68" s="87"/>
      <c r="C68" s="519"/>
      <c r="D68" s="520"/>
      <c r="E68" s="520"/>
      <c r="F68" s="520"/>
      <c r="G68" s="520"/>
      <c r="H68" s="521"/>
    </row>
    <row r="69" spans="1:15" ht="18" customHeight="1" x14ac:dyDescent="0.15">
      <c r="A69" s="507"/>
      <c r="B69" s="543" t="s">
        <v>226</v>
      </c>
      <c r="C69" s="90" t="s">
        <v>34</v>
      </c>
      <c r="D69" s="512"/>
      <c r="E69" s="513"/>
      <c r="F69" s="513"/>
      <c r="G69" s="513"/>
      <c r="H69" s="527"/>
    </row>
    <row r="70" spans="1:15" ht="18" customHeight="1" x14ac:dyDescent="0.15">
      <c r="A70" s="507"/>
      <c r="B70" s="544"/>
      <c r="C70" s="92" t="s">
        <v>23</v>
      </c>
      <c r="D70" s="514"/>
      <c r="E70" s="515"/>
      <c r="F70" s="515"/>
      <c r="G70" s="85" t="s">
        <v>37</v>
      </c>
      <c r="H70" s="94"/>
    </row>
    <row r="71" spans="1:15" ht="18" customHeight="1" x14ac:dyDescent="0.15">
      <c r="A71" s="507"/>
      <c r="B71" s="544"/>
      <c r="C71" s="84" t="s">
        <v>24</v>
      </c>
      <c r="D71" s="500"/>
      <c r="E71" s="501"/>
      <c r="F71" s="84" t="s">
        <v>25</v>
      </c>
      <c r="G71" s="500"/>
      <c r="H71" s="501"/>
    </row>
    <row r="72" spans="1:15" ht="18" customHeight="1" x14ac:dyDescent="0.15">
      <c r="A72" s="509"/>
      <c r="B72" s="909"/>
      <c r="C72" s="84" t="s">
        <v>38</v>
      </c>
      <c r="D72" s="522"/>
      <c r="E72" s="523"/>
      <c r="F72" s="84" t="s">
        <v>27</v>
      </c>
      <c r="G72" s="522"/>
      <c r="H72" s="523"/>
    </row>
    <row r="73" spans="1:15" ht="24.6" customHeight="1" x14ac:dyDescent="0.15">
      <c r="A73" s="99" t="s">
        <v>229</v>
      </c>
      <c r="H73" s="101" t="s">
        <v>0</v>
      </c>
    </row>
    <row r="74" spans="1:15" ht="24.6" customHeight="1" x14ac:dyDescent="0.15">
      <c r="A74" s="82" t="str">
        <f>A2</f>
        <v>令和8年度　第42回都市公園等コンクール　『③材料・工法・施設部門』</v>
      </c>
      <c r="H74" s="622">
        <f>表紙!AE3</f>
        <v>0</v>
      </c>
      <c r="K74" s="81" ph="1"/>
      <c r="O74" s="81" ph="1"/>
    </row>
    <row r="75" spans="1:15" ht="24.6" customHeight="1" x14ac:dyDescent="0.15">
      <c r="A75" s="102"/>
      <c r="B75" s="124" t="s">
        <v>131</v>
      </c>
      <c r="C75" s="503" t="str">
        <f>C3</f>
        <v>(20字程度）</v>
      </c>
      <c r="D75" s="503"/>
      <c r="E75" s="503"/>
      <c r="F75" s="503"/>
      <c r="G75" s="504"/>
      <c r="H75" s="622"/>
    </row>
    <row r="76" spans="1:15" ht="18.600000000000001" customHeight="1" x14ac:dyDescent="0.15">
      <c r="A76" s="924" t="s">
        <v>171</v>
      </c>
      <c r="B76" s="925"/>
      <c r="C76" s="553">
        <f>C81</f>
        <v>0</v>
      </c>
      <c r="D76" s="554"/>
      <c r="E76" s="554"/>
      <c r="F76" s="554"/>
      <c r="G76" s="554"/>
      <c r="H76" s="619"/>
    </row>
    <row r="77" spans="1:15" ht="18.600000000000001" customHeight="1" x14ac:dyDescent="0.15">
      <c r="A77" s="926" t="s">
        <v>222</v>
      </c>
      <c r="B77" s="927"/>
      <c r="C77" s="558">
        <f>C97</f>
        <v>0</v>
      </c>
      <c r="D77" s="559"/>
      <c r="E77" s="559"/>
      <c r="F77" s="559"/>
      <c r="G77" s="559"/>
      <c r="H77" s="621"/>
    </row>
    <row r="78" spans="1:15" ht="18.600000000000001" customHeight="1" x14ac:dyDescent="0.15">
      <c r="A78" s="926" t="s">
        <v>223</v>
      </c>
      <c r="B78" s="927"/>
      <c r="C78" s="558">
        <f>C107</f>
        <v>0</v>
      </c>
      <c r="D78" s="559"/>
      <c r="E78" s="559"/>
      <c r="F78" s="559"/>
      <c r="G78" s="559"/>
      <c r="H78" s="621"/>
    </row>
    <row r="79" spans="1:15" ht="18.600000000000001" customHeight="1" x14ac:dyDescent="0.15">
      <c r="A79" s="919" t="s">
        <v>172</v>
      </c>
      <c r="B79" s="920"/>
      <c r="C79" s="915">
        <f>C117</f>
        <v>0</v>
      </c>
      <c r="D79" s="916"/>
      <c r="E79" s="916"/>
      <c r="F79" s="916"/>
      <c r="G79" s="916"/>
      <c r="H79" s="917"/>
    </row>
    <row r="80" spans="1:15" ht="18" customHeight="1" x14ac:dyDescent="0.15">
      <c r="A80" s="921" t="s">
        <v>171</v>
      </c>
      <c r="B80" s="113" t="s">
        <v>220</v>
      </c>
      <c r="C80" s="512"/>
      <c r="D80" s="513"/>
      <c r="E80" s="513"/>
      <c r="F80" s="513"/>
      <c r="G80" s="513"/>
      <c r="H80" s="90" t="s">
        <v>135</v>
      </c>
    </row>
    <row r="81" spans="1:15" ht="18" customHeight="1" x14ac:dyDescent="0.15">
      <c r="A81" s="632"/>
      <c r="B81" s="112" t="s">
        <v>221</v>
      </c>
      <c r="C81" s="923"/>
      <c r="D81" s="647"/>
      <c r="E81" s="647"/>
      <c r="F81" s="647"/>
      <c r="G81" s="647"/>
      <c r="H81" s="114" t="s">
        <v>138</v>
      </c>
      <c r="J81" s="84" t="s">
        <v>138</v>
      </c>
    </row>
    <row r="82" spans="1:15" ht="18" customHeight="1" x14ac:dyDescent="0.15">
      <c r="A82" s="632"/>
      <c r="B82" s="113" t="s">
        <v>34</v>
      </c>
      <c r="C82" s="512"/>
      <c r="D82" s="513"/>
      <c r="E82" s="513"/>
      <c r="F82" s="513"/>
      <c r="G82" s="91"/>
      <c r="H82" s="97"/>
      <c r="J82" s="95" t="s">
        <v>219</v>
      </c>
    </row>
    <row r="83" spans="1:15" ht="18" customHeight="1" x14ac:dyDescent="0.15">
      <c r="A83" s="632"/>
      <c r="B83" s="112" t="s">
        <v>39</v>
      </c>
      <c r="C83" s="514"/>
      <c r="D83" s="515"/>
      <c r="E83" s="515"/>
      <c r="F83" s="515"/>
      <c r="G83" s="85" t="s">
        <v>19</v>
      </c>
      <c r="H83" s="94"/>
      <c r="J83" s="95" t="s">
        <v>136</v>
      </c>
    </row>
    <row r="84" spans="1:15" ht="18" customHeight="1" x14ac:dyDescent="0.15">
      <c r="A84" s="632"/>
      <c r="B84" s="118" t="s">
        <v>10</v>
      </c>
      <c r="C84" s="524" t="s">
        <v>41</v>
      </c>
      <c r="D84" s="525"/>
      <c r="E84" s="525"/>
      <c r="F84" s="525"/>
      <c r="G84" s="525"/>
      <c r="H84" s="526"/>
      <c r="J84" s="95" t="s">
        <v>137</v>
      </c>
    </row>
    <row r="85" spans="1:15" ht="18" customHeight="1" x14ac:dyDescent="0.15">
      <c r="A85" s="632"/>
      <c r="B85" s="119"/>
      <c r="C85" s="519"/>
      <c r="D85" s="520"/>
      <c r="E85" s="520"/>
      <c r="F85" s="520"/>
      <c r="G85" s="520"/>
      <c r="H85" s="521"/>
      <c r="J85" s="95" t="s">
        <v>161</v>
      </c>
    </row>
    <row r="86" spans="1:15" ht="30" customHeight="1" x14ac:dyDescent="0.15">
      <c r="A86" s="632"/>
      <c r="B86" s="120" t="s">
        <v>58</v>
      </c>
      <c r="C86" s="101" t="s">
        <v>170</v>
      </c>
      <c r="D86" s="505"/>
      <c r="E86" s="505"/>
      <c r="F86" s="505"/>
      <c r="G86" s="505"/>
      <c r="H86" s="501"/>
      <c r="J86" s="95" t="s">
        <v>173</v>
      </c>
    </row>
    <row r="87" spans="1:15" ht="18" customHeight="1" x14ac:dyDescent="0.15">
      <c r="A87" s="632"/>
      <c r="B87" s="121" t="s">
        <v>59</v>
      </c>
      <c r="C87" s="86" t="s">
        <v>22</v>
      </c>
      <c r="D87" s="524" t="s">
        <v>41</v>
      </c>
      <c r="E87" s="525"/>
      <c r="F87" s="525"/>
      <c r="G87" s="525"/>
      <c r="H87" s="526"/>
      <c r="J87" s="95" t="s">
        <v>174</v>
      </c>
    </row>
    <row r="88" spans="1:15" ht="18" customHeight="1" x14ac:dyDescent="0.15">
      <c r="A88" s="632"/>
      <c r="B88" s="106" t="s">
        <v>225</v>
      </c>
      <c r="C88" s="107"/>
      <c r="D88" s="519"/>
      <c r="E88" s="520"/>
      <c r="F88" s="520"/>
      <c r="G88" s="520"/>
      <c r="H88" s="521"/>
      <c r="J88" s="95" t="s">
        <v>175</v>
      </c>
    </row>
    <row r="89" spans="1:15" ht="18" customHeight="1" x14ac:dyDescent="0.15">
      <c r="A89" s="632"/>
      <c r="B89" s="108"/>
      <c r="C89" s="90" t="s">
        <v>34</v>
      </c>
      <c r="D89" s="513"/>
      <c r="E89" s="513"/>
      <c r="F89" s="513"/>
      <c r="G89" s="513"/>
      <c r="H89" s="527"/>
      <c r="J89" s="95" t="s">
        <v>176</v>
      </c>
    </row>
    <row r="90" spans="1:15" ht="18" customHeight="1" x14ac:dyDescent="0.15">
      <c r="A90" s="632"/>
      <c r="B90" s="108" t="s">
        <v>140</v>
      </c>
      <c r="C90" s="92" t="s">
        <v>23</v>
      </c>
      <c r="D90" s="515"/>
      <c r="E90" s="515"/>
      <c r="F90" s="515"/>
      <c r="G90" s="515"/>
      <c r="H90" s="528"/>
      <c r="J90" s="95" t="s">
        <v>177</v>
      </c>
    </row>
    <row r="91" spans="1:15" ht="18" customHeight="1" x14ac:dyDescent="0.15">
      <c r="A91" s="632"/>
      <c r="B91" s="122"/>
      <c r="C91" s="84" t="s">
        <v>24</v>
      </c>
      <c r="D91" s="500"/>
      <c r="E91" s="501"/>
      <c r="F91" s="84" t="s">
        <v>25</v>
      </c>
      <c r="G91" s="500"/>
      <c r="H91" s="501"/>
      <c r="J91" s="95" t="s">
        <v>178</v>
      </c>
    </row>
    <row r="92" spans="1:15" ht="18" customHeight="1" x14ac:dyDescent="0.15">
      <c r="A92" s="632"/>
      <c r="B92" s="123"/>
      <c r="C92" s="84" t="s">
        <v>26</v>
      </c>
      <c r="D92" s="522"/>
      <c r="E92" s="523"/>
      <c r="F92" s="84" t="s">
        <v>27</v>
      </c>
      <c r="G92" s="522"/>
      <c r="H92" s="523"/>
      <c r="J92" s="95" t="s">
        <v>179</v>
      </c>
    </row>
    <row r="93" spans="1:15" ht="15" customHeight="1" x14ac:dyDescent="0.15">
      <c r="A93" s="632"/>
      <c r="B93" s="118" t="s">
        <v>28</v>
      </c>
      <c r="C93" s="110" t="s">
        <v>51</v>
      </c>
      <c r="H93" s="103"/>
    </row>
    <row r="94" spans="1:15" ht="15" customHeight="1" x14ac:dyDescent="0.15">
      <c r="A94" s="632"/>
      <c r="B94" s="918" t="s">
        <v>29</v>
      </c>
      <c r="C94" s="110" t="s">
        <v>94</v>
      </c>
      <c r="H94" s="103"/>
    </row>
    <row r="95" spans="1:15" ht="15" customHeight="1" x14ac:dyDescent="0.15">
      <c r="A95" s="922"/>
      <c r="B95" s="521"/>
      <c r="C95" s="111" t="s">
        <v>57</v>
      </c>
      <c r="D95" s="88"/>
      <c r="E95" s="88"/>
      <c r="F95" s="88"/>
      <c r="G95" s="88"/>
      <c r="H95" s="89"/>
    </row>
    <row r="96" spans="1:15" ht="18" customHeight="1" x14ac:dyDescent="0.15">
      <c r="A96" s="506" t="s">
        <v>224</v>
      </c>
      <c r="B96" s="115" t="s">
        <v>34</v>
      </c>
      <c r="C96" s="512"/>
      <c r="D96" s="513"/>
      <c r="E96" s="513"/>
      <c r="F96" s="513"/>
      <c r="G96" s="513"/>
      <c r="H96" s="527"/>
      <c r="K96" s="81" ph="1"/>
      <c r="O96" s="81" ph="1"/>
    </row>
    <row r="97" spans="1:11" ht="18" customHeight="1" x14ac:dyDescent="0.15">
      <c r="A97" s="507"/>
      <c r="B97" s="92" t="s">
        <v>60</v>
      </c>
      <c r="C97" s="514"/>
      <c r="D97" s="515"/>
      <c r="E97" s="515"/>
      <c r="F97" s="515"/>
      <c r="G97" s="515"/>
      <c r="H97" s="528"/>
    </row>
    <row r="98" spans="1:11" ht="18" customHeight="1" x14ac:dyDescent="0.15">
      <c r="A98" s="507"/>
      <c r="B98" s="90" t="s">
        <v>34</v>
      </c>
      <c r="C98" s="512"/>
      <c r="D98" s="513"/>
      <c r="E98" s="513"/>
      <c r="F98" s="513"/>
      <c r="G98" s="513"/>
      <c r="H98" s="527"/>
    </row>
    <row r="99" spans="1:11" ht="18" customHeight="1" x14ac:dyDescent="0.15">
      <c r="A99" s="507"/>
      <c r="B99" s="92" t="s">
        <v>35</v>
      </c>
      <c r="C99" s="514"/>
      <c r="D99" s="515"/>
      <c r="E99" s="515"/>
      <c r="F99" s="515"/>
      <c r="G99" s="85" t="s">
        <v>36</v>
      </c>
      <c r="H99" s="94"/>
      <c r="K99" s="81" ph="1"/>
    </row>
    <row r="100" spans="1:11" ht="18" customHeight="1" x14ac:dyDescent="0.15">
      <c r="A100" s="507"/>
      <c r="B100" s="86" t="s">
        <v>10</v>
      </c>
      <c r="C100" s="524" t="s">
        <v>20</v>
      </c>
      <c r="D100" s="525"/>
      <c r="E100" s="525"/>
      <c r="F100" s="525"/>
      <c r="G100" s="525"/>
      <c r="H100" s="526"/>
    </row>
    <row r="101" spans="1:11" ht="18" customHeight="1" x14ac:dyDescent="0.15">
      <c r="A101" s="507"/>
      <c r="B101" s="87"/>
      <c r="C101" s="519"/>
      <c r="D101" s="520"/>
      <c r="E101" s="520"/>
      <c r="F101" s="520"/>
      <c r="G101" s="520"/>
      <c r="H101" s="521"/>
    </row>
    <row r="102" spans="1:11" ht="18" customHeight="1" x14ac:dyDescent="0.15">
      <c r="A102" s="507"/>
      <c r="B102" s="543" t="s">
        <v>226</v>
      </c>
      <c r="C102" s="90" t="s">
        <v>34</v>
      </c>
      <c r="D102" s="512"/>
      <c r="E102" s="513"/>
      <c r="F102" s="513"/>
      <c r="G102" s="513"/>
      <c r="H102" s="527"/>
    </row>
    <row r="103" spans="1:11" ht="18" customHeight="1" x14ac:dyDescent="0.15">
      <c r="A103" s="507"/>
      <c r="B103" s="544"/>
      <c r="C103" s="92" t="s">
        <v>23</v>
      </c>
      <c r="D103" s="514"/>
      <c r="E103" s="515"/>
      <c r="F103" s="515"/>
      <c r="G103" s="85" t="s">
        <v>37</v>
      </c>
      <c r="H103" s="94"/>
    </row>
    <row r="104" spans="1:11" ht="18" customHeight="1" x14ac:dyDescent="0.15">
      <c r="A104" s="507"/>
      <c r="B104" s="544"/>
      <c r="C104" s="84" t="s">
        <v>24</v>
      </c>
      <c r="D104" s="500"/>
      <c r="E104" s="505"/>
      <c r="F104" s="84" t="s">
        <v>25</v>
      </c>
      <c r="G104" s="505"/>
      <c r="H104" s="501"/>
    </row>
    <row r="105" spans="1:11" ht="18" customHeight="1" x14ac:dyDescent="0.15">
      <c r="A105" s="509"/>
      <c r="B105" s="909"/>
      <c r="C105" s="84" t="s">
        <v>38</v>
      </c>
      <c r="D105" s="522"/>
      <c r="E105" s="908"/>
      <c r="F105" s="84" t="s">
        <v>27</v>
      </c>
      <c r="G105" s="908"/>
      <c r="H105" s="523"/>
    </row>
    <row r="106" spans="1:11" ht="18" customHeight="1" x14ac:dyDescent="0.15">
      <c r="A106" s="506" t="s">
        <v>218</v>
      </c>
      <c r="B106" s="115" t="s">
        <v>34</v>
      </c>
      <c r="C106" s="512"/>
      <c r="D106" s="513"/>
      <c r="E106" s="513"/>
      <c r="F106" s="513"/>
      <c r="G106" s="513"/>
      <c r="H106" s="527"/>
    </row>
    <row r="107" spans="1:11" ht="18" customHeight="1" x14ac:dyDescent="0.15">
      <c r="A107" s="507"/>
      <c r="B107" s="92" t="s">
        <v>60</v>
      </c>
      <c r="C107" s="514"/>
      <c r="D107" s="515"/>
      <c r="E107" s="515"/>
      <c r="F107" s="515"/>
      <c r="G107" s="515"/>
      <c r="H107" s="528"/>
    </row>
    <row r="108" spans="1:11" ht="18" customHeight="1" x14ac:dyDescent="0.15">
      <c r="A108" s="507"/>
      <c r="B108" s="90" t="s">
        <v>34</v>
      </c>
      <c r="C108" s="512"/>
      <c r="D108" s="513"/>
      <c r="E108" s="513"/>
      <c r="F108" s="513"/>
      <c r="G108" s="513"/>
      <c r="H108" s="527"/>
    </row>
    <row r="109" spans="1:11" ht="18" customHeight="1" x14ac:dyDescent="0.15">
      <c r="A109" s="507"/>
      <c r="B109" s="92" t="s">
        <v>35</v>
      </c>
      <c r="C109" s="514"/>
      <c r="D109" s="515"/>
      <c r="E109" s="515"/>
      <c r="F109" s="515"/>
      <c r="G109" s="85" t="s">
        <v>36</v>
      </c>
      <c r="H109" s="94"/>
    </row>
    <row r="110" spans="1:11" ht="18" customHeight="1" x14ac:dyDescent="0.15">
      <c r="A110" s="507"/>
      <c r="B110" s="86" t="s">
        <v>10</v>
      </c>
      <c r="C110" s="524" t="s">
        <v>20</v>
      </c>
      <c r="D110" s="525"/>
      <c r="E110" s="525"/>
      <c r="F110" s="525"/>
      <c r="G110" s="525"/>
      <c r="H110" s="526"/>
    </row>
    <row r="111" spans="1:11" ht="18" customHeight="1" x14ac:dyDescent="0.15">
      <c r="A111" s="507"/>
      <c r="B111" s="87"/>
      <c r="C111" s="519"/>
      <c r="D111" s="520"/>
      <c r="E111" s="520"/>
      <c r="F111" s="520"/>
      <c r="G111" s="520"/>
      <c r="H111" s="521"/>
    </row>
    <row r="112" spans="1:11" ht="18" customHeight="1" x14ac:dyDescent="0.15">
      <c r="A112" s="507"/>
      <c r="B112" s="543" t="s">
        <v>226</v>
      </c>
      <c r="C112" s="96" t="s">
        <v>34</v>
      </c>
      <c r="D112" s="910"/>
      <c r="E112" s="911"/>
      <c r="F112" s="911"/>
      <c r="G112" s="911"/>
      <c r="H112" s="912"/>
      <c r="K112" s="81" ph="1"/>
    </row>
    <row r="113" spans="1:15" ht="18" customHeight="1" x14ac:dyDescent="0.15">
      <c r="A113" s="507"/>
      <c r="B113" s="544"/>
      <c r="C113" s="92" t="s">
        <v>23</v>
      </c>
      <c r="D113" s="514"/>
      <c r="E113" s="515"/>
      <c r="F113" s="515"/>
      <c r="G113" s="85" t="s">
        <v>37</v>
      </c>
      <c r="H113" s="94"/>
      <c r="K113" s="81" ph="1"/>
    </row>
    <row r="114" spans="1:15" ht="18" customHeight="1" x14ac:dyDescent="0.15">
      <c r="A114" s="507"/>
      <c r="B114" s="544"/>
      <c r="C114" s="84" t="s">
        <v>24</v>
      </c>
      <c r="D114" s="500"/>
      <c r="E114" s="505"/>
      <c r="F114" s="84" t="s">
        <v>25</v>
      </c>
      <c r="G114" s="505"/>
      <c r="H114" s="501"/>
    </row>
    <row r="115" spans="1:15" ht="18" customHeight="1" x14ac:dyDescent="0.15">
      <c r="A115" s="509"/>
      <c r="B115" s="909"/>
      <c r="C115" s="84" t="s">
        <v>38</v>
      </c>
      <c r="D115" s="522"/>
      <c r="E115" s="908"/>
      <c r="F115" s="84" t="s">
        <v>27</v>
      </c>
      <c r="G115" s="908"/>
      <c r="H115" s="523"/>
    </row>
    <row r="116" spans="1:15" ht="18" customHeight="1" x14ac:dyDescent="0.15">
      <c r="A116" s="506" t="s">
        <v>160</v>
      </c>
      <c r="B116" s="115" t="s">
        <v>34</v>
      </c>
      <c r="C116" s="512"/>
      <c r="D116" s="513"/>
      <c r="E116" s="513"/>
      <c r="F116" s="513"/>
      <c r="G116" s="513"/>
      <c r="H116" s="527"/>
      <c r="K116" s="81" ph="1"/>
      <c r="O116" s="81" ph="1"/>
    </row>
    <row r="117" spans="1:15" ht="18" customHeight="1" x14ac:dyDescent="0.15">
      <c r="A117" s="507"/>
      <c r="B117" s="92" t="s">
        <v>60</v>
      </c>
      <c r="C117" s="514"/>
      <c r="D117" s="515"/>
      <c r="E117" s="515"/>
      <c r="F117" s="515"/>
      <c r="G117" s="515"/>
      <c r="H117" s="528"/>
    </row>
    <row r="118" spans="1:15" ht="18" customHeight="1" x14ac:dyDescent="0.15">
      <c r="A118" s="507"/>
      <c r="B118" s="90" t="s">
        <v>34</v>
      </c>
      <c r="C118" s="512"/>
      <c r="D118" s="513"/>
      <c r="E118" s="513"/>
      <c r="F118" s="513"/>
      <c r="G118" s="513"/>
      <c r="H118" s="527"/>
    </row>
    <row r="119" spans="1:15" ht="18" customHeight="1" x14ac:dyDescent="0.15">
      <c r="A119" s="507"/>
      <c r="B119" s="92" t="s">
        <v>35</v>
      </c>
      <c r="C119" s="514"/>
      <c r="D119" s="515"/>
      <c r="E119" s="515"/>
      <c r="F119" s="515"/>
      <c r="G119" s="85" t="s">
        <v>36</v>
      </c>
      <c r="H119" s="94"/>
      <c r="K119" s="81" ph="1"/>
    </row>
    <row r="120" spans="1:15" ht="18" customHeight="1" x14ac:dyDescent="0.15">
      <c r="A120" s="507"/>
      <c r="B120" s="86" t="s">
        <v>10</v>
      </c>
      <c r="C120" s="524" t="s">
        <v>20</v>
      </c>
      <c r="D120" s="525"/>
      <c r="E120" s="525"/>
      <c r="F120" s="525"/>
      <c r="G120" s="525"/>
      <c r="H120" s="526"/>
      <c r="K120" s="81" ph="1"/>
    </row>
    <row r="121" spans="1:15" ht="18" customHeight="1" x14ac:dyDescent="0.15">
      <c r="A121" s="507"/>
      <c r="B121" s="87"/>
      <c r="C121" s="519"/>
      <c r="D121" s="520"/>
      <c r="E121" s="520"/>
      <c r="F121" s="520"/>
      <c r="G121" s="520"/>
      <c r="H121" s="521"/>
    </row>
    <row r="122" spans="1:15" ht="18" customHeight="1" x14ac:dyDescent="0.15">
      <c r="A122" s="507"/>
      <c r="B122" s="543" t="s">
        <v>226</v>
      </c>
      <c r="C122" s="90" t="s">
        <v>34</v>
      </c>
      <c r="D122" s="512"/>
      <c r="E122" s="513"/>
      <c r="F122" s="513"/>
      <c r="G122" s="513"/>
      <c r="H122" s="527"/>
    </row>
    <row r="123" spans="1:15" ht="18" customHeight="1" x14ac:dyDescent="0.15">
      <c r="A123" s="507"/>
      <c r="B123" s="544"/>
      <c r="C123" s="92" t="s">
        <v>23</v>
      </c>
      <c r="D123" s="514"/>
      <c r="E123" s="515"/>
      <c r="F123" s="515"/>
      <c r="G123" s="85" t="s">
        <v>37</v>
      </c>
      <c r="H123" s="94"/>
    </row>
    <row r="124" spans="1:15" ht="18" customHeight="1" x14ac:dyDescent="0.15">
      <c r="A124" s="507"/>
      <c r="B124" s="544"/>
      <c r="C124" s="84" t="s">
        <v>24</v>
      </c>
      <c r="D124" s="500"/>
      <c r="E124" s="505"/>
      <c r="F124" s="84" t="s">
        <v>25</v>
      </c>
      <c r="G124" s="505"/>
      <c r="H124" s="501"/>
    </row>
    <row r="125" spans="1:15" ht="18" customHeight="1" x14ac:dyDescent="0.15">
      <c r="A125" s="509"/>
      <c r="B125" s="909"/>
      <c r="C125" s="84" t="s">
        <v>38</v>
      </c>
      <c r="D125" s="522"/>
      <c r="E125" s="908"/>
      <c r="F125" s="84" t="s">
        <v>27</v>
      </c>
      <c r="G125" s="908"/>
      <c r="H125" s="523"/>
    </row>
    <row r="126" spans="1:15" ht="20.100000000000001" customHeight="1" x14ac:dyDescent="0.15">
      <c r="A126" s="99" t="s">
        <v>230</v>
      </c>
      <c r="H126" s="101" t="s">
        <v>0</v>
      </c>
    </row>
    <row r="127" spans="1:15" ht="20.100000000000001" customHeight="1" x14ac:dyDescent="0.15">
      <c r="A127" s="82" t="str">
        <f>A2</f>
        <v>令和8年度　第42回都市公園等コンクール　『③材料・工法・施設部門』</v>
      </c>
      <c r="H127" s="622">
        <f>表紙!AE3</f>
        <v>0</v>
      </c>
    </row>
    <row r="128" spans="1:15" ht="20.100000000000001" customHeight="1" x14ac:dyDescent="0.15">
      <c r="A128" s="116"/>
      <c r="B128" s="124" t="s">
        <v>131</v>
      </c>
      <c r="C128" s="562" t="str">
        <f>C3</f>
        <v>(20字程度）</v>
      </c>
      <c r="D128" s="562"/>
      <c r="E128" s="562"/>
      <c r="F128" s="562"/>
      <c r="G128" s="563"/>
      <c r="H128" s="622"/>
    </row>
    <row r="129" spans="1:11" ht="20.100000000000001" customHeight="1" x14ac:dyDescent="0.15">
      <c r="A129" s="618">
        <f>A133</f>
        <v>0</v>
      </c>
      <c r="B129" s="552"/>
      <c r="C129" s="553">
        <f>C134</f>
        <v>0</v>
      </c>
      <c r="D129" s="554"/>
      <c r="E129" s="554"/>
      <c r="F129" s="554"/>
      <c r="G129" s="554"/>
      <c r="H129" s="619"/>
    </row>
    <row r="130" spans="1:11" ht="20.100000000000001" customHeight="1" x14ac:dyDescent="0.15">
      <c r="A130" s="620">
        <f>A143</f>
        <v>0</v>
      </c>
      <c r="B130" s="557"/>
      <c r="C130" s="558">
        <f>C144</f>
        <v>0</v>
      </c>
      <c r="D130" s="559"/>
      <c r="E130" s="559"/>
      <c r="F130" s="559"/>
      <c r="G130" s="559"/>
      <c r="H130" s="621"/>
    </row>
    <row r="131" spans="1:11" ht="20.100000000000001" customHeight="1" x14ac:dyDescent="0.15">
      <c r="A131" s="620">
        <f>A153</f>
        <v>0</v>
      </c>
      <c r="B131" s="557"/>
      <c r="C131" s="558">
        <f>C154</f>
        <v>0</v>
      </c>
      <c r="D131" s="559"/>
      <c r="E131" s="559"/>
      <c r="F131" s="559"/>
      <c r="G131" s="559"/>
      <c r="H131" s="621"/>
    </row>
    <row r="132" spans="1:11" ht="20.100000000000001" customHeight="1" x14ac:dyDescent="0.15">
      <c r="A132" s="913">
        <f>A163</f>
        <v>0</v>
      </c>
      <c r="B132" s="914"/>
      <c r="C132" s="915">
        <f>C164</f>
        <v>0</v>
      </c>
      <c r="D132" s="916"/>
      <c r="E132" s="916"/>
      <c r="F132" s="916"/>
      <c r="G132" s="916"/>
      <c r="H132" s="917"/>
    </row>
    <row r="133" spans="1:11" ht="20.100000000000001" customHeight="1" x14ac:dyDescent="0.15">
      <c r="A133" s="907">
        <f>IF(COUNTA($C$28)=1,"連名者５",IF(COUNTA($C$81)=1,"構成団体４",0))</f>
        <v>0</v>
      </c>
      <c r="B133" s="90" t="s">
        <v>34</v>
      </c>
      <c r="C133" s="512"/>
      <c r="D133" s="513"/>
      <c r="E133" s="513"/>
      <c r="F133" s="513"/>
      <c r="G133" s="513"/>
      <c r="H133" s="527"/>
      <c r="K133" s="81" ph="1"/>
    </row>
    <row r="134" spans="1:11" ht="20.100000000000001" customHeight="1" x14ac:dyDescent="0.15">
      <c r="A134" s="610"/>
      <c r="B134" s="92" t="s">
        <v>60</v>
      </c>
      <c r="C134" s="514"/>
      <c r="D134" s="515"/>
      <c r="E134" s="515"/>
      <c r="F134" s="515"/>
      <c r="G134" s="515"/>
      <c r="H134" s="528"/>
    </row>
    <row r="135" spans="1:11" ht="20.100000000000001" customHeight="1" x14ac:dyDescent="0.15">
      <c r="A135" s="610"/>
      <c r="B135" s="90" t="s">
        <v>34</v>
      </c>
      <c r="C135" s="512"/>
      <c r="D135" s="513"/>
      <c r="E135" s="513"/>
      <c r="F135" s="513"/>
      <c r="G135" s="513"/>
      <c r="H135" s="527"/>
      <c r="K135" s="81" ph="1"/>
    </row>
    <row r="136" spans="1:11" ht="20.100000000000001" customHeight="1" x14ac:dyDescent="0.15">
      <c r="A136" s="610"/>
      <c r="B136" s="92" t="s">
        <v>35</v>
      </c>
      <c r="C136" s="514"/>
      <c r="D136" s="515"/>
      <c r="E136" s="515"/>
      <c r="F136" s="515"/>
      <c r="G136" s="85" t="s">
        <v>36</v>
      </c>
      <c r="H136" s="94"/>
    </row>
    <row r="137" spans="1:11" ht="20.100000000000001" customHeight="1" x14ac:dyDescent="0.15">
      <c r="A137" s="610"/>
      <c r="B137" s="86" t="s">
        <v>10</v>
      </c>
      <c r="C137" s="524" t="s">
        <v>20</v>
      </c>
      <c r="D137" s="525"/>
      <c r="E137" s="525"/>
      <c r="F137" s="525"/>
      <c r="G137" s="525"/>
      <c r="H137" s="526"/>
    </row>
    <row r="138" spans="1:11" ht="20.100000000000001" customHeight="1" x14ac:dyDescent="0.15">
      <c r="A138" s="610"/>
      <c r="B138" s="87"/>
      <c r="C138" s="519"/>
      <c r="D138" s="520"/>
      <c r="E138" s="520"/>
      <c r="F138" s="520"/>
      <c r="G138" s="520"/>
      <c r="H138" s="521"/>
    </row>
    <row r="139" spans="1:11" ht="20.100000000000001" customHeight="1" x14ac:dyDescent="0.15">
      <c r="A139" s="610"/>
      <c r="B139" s="543" t="s">
        <v>226</v>
      </c>
      <c r="C139" s="90" t="s">
        <v>34</v>
      </c>
      <c r="D139" s="512"/>
      <c r="E139" s="513"/>
      <c r="F139" s="513"/>
      <c r="G139" s="513"/>
      <c r="H139" s="527"/>
    </row>
    <row r="140" spans="1:11" ht="20.100000000000001" customHeight="1" x14ac:dyDescent="0.15">
      <c r="A140" s="610"/>
      <c r="B140" s="544"/>
      <c r="C140" s="92" t="s">
        <v>23</v>
      </c>
      <c r="D140" s="514"/>
      <c r="E140" s="515"/>
      <c r="F140" s="515"/>
      <c r="G140" s="85" t="s">
        <v>37</v>
      </c>
      <c r="H140" s="94"/>
    </row>
    <row r="141" spans="1:11" ht="20.100000000000001" customHeight="1" x14ac:dyDescent="0.15">
      <c r="A141" s="610"/>
      <c r="B141" s="544"/>
      <c r="C141" s="84" t="s">
        <v>24</v>
      </c>
      <c r="D141" s="500"/>
      <c r="E141" s="505"/>
      <c r="F141" s="84" t="s">
        <v>25</v>
      </c>
      <c r="G141" s="505"/>
      <c r="H141" s="501"/>
    </row>
    <row r="142" spans="1:11" ht="20.100000000000001" customHeight="1" x14ac:dyDescent="0.15">
      <c r="A142" s="614"/>
      <c r="B142" s="909"/>
      <c r="C142" s="84" t="s">
        <v>38</v>
      </c>
      <c r="D142" s="522"/>
      <c r="E142" s="908"/>
      <c r="F142" s="84" t="s">
        <v>27</v>
      </c>
      <c r="G142" s="908"/>
      <c r="H142" s="523"/>
    </row>
    <row r="143" spans="1:11" ht="20.100000000000001" customHeight="1" x14ac:dyDescent="0.15">
      <c r="A143" s="907">
        <f>IF(COUNTA($C$28)=1,"連名者６",IF(COUNTA($C$81)=1,"構成団体５",0))</f>
        <v>0</v>
      </c>
      <c r="B143" s="115" t="s">
        <v>34</v>
      </c>
      <c r="C143" s="512"/>
      <c r="D143" s="513"/>
      <c r="E143" s="513"/>
      <c r="F143" s="513"/>
      <c r="G143" s="513"/>
      <c r="H143" s="527"/>
    </row>
    <row r="144" spans="1:11" ht="20.100000000000001" customHeight="1" x14ac:dyDescent="0.15">
      <c r="A144" s="610"/>
      <c r="B144" s="92" t="s">
        <v>60</v>
      </c>
      <c r="C144" s="514"/>
      <c r="D144" s="515"/>
      <c r="E144" s="515"/>
      <c r="F144" s="515"/>
      <c r="G144" s="515"/>
      <c r="H144" s="528"/>
    </row>
    <row r="145" spans="1:11" ht="20.100000000000001" customHeight="1" x14ac:dyDescent="0.15">
      <c r="A145" s="610"/>
      <c r="B145" s="90" t="s">
        <v>34</v>
      </c>
      <c r="C145" s="512"/>
      <c r="D145" s="513"/>
      <c r="E145" s="513"/>
      <c r="F145" s="513"/>
      <c r="G145" s="513"/>
      <c r="H145" s="527"/>
    </row>
    <row r="146" spans="1:11" ht="20.100000000000001" customHeight="1" x14ac:dyDescent="0.15">
      <c r="A146" s="610"/>
      <c r="B146" s="92" t="s">
        <v>35</v>
      </c>
      <c r="C146" s="514"/>
      <c r="D146" s="515"/>
      <c r="E146" s="515"/>
      <c r="F146" s="515"/>
      <c r="G146" s="85" t="s">
        <v>36</v>
      </c>
      <c r="H146" s="94"/>
    </row>
    <row r="147" spans="1:11" ht="20.100000000000001" customHeight="1" x14ac:dyDescent="0.15">
      <c r="A147" s="610"/>
      <c r="B147" s="86" t="s">
        <v>10</v>
      </c>
      <c r="C147" s="524" t="s">
        <v>20</v>
      </c>
      <c r="D147" s="525"/>
      <c r="E147" s="525"/>
      <c r="F147" s="525"/>
      <c r="G147" s="525"/>
      <c r="H147" s="526"/>
    </row>
    <row r="148" spans="1:11" ht="20.100000000000001" customHeight="1" x14ac:dyDescent="0.15">
      <c r="A148" s="610"/>
      <c r="B148" s="87"/>
      <c r="C148" s="519"/>
      <c r="D148" s="520"/>
      <c r="E148" s="520"/>
      <c r="F148" s="520"/>
      <c r="G148" s="520"/>
      <c r="H148" s="521"/>
    </row>
    <row r="149" spans="1:11" ht="20.100000000000001" customHeight="1" x14ac:dyDescent="0.15">
      <c r="A149" s="610"/>
      <c r="B149" s="543" t="s">
        <v>226</v>
      </c>
      <c r="C149" s="96" t="s">
        <v>34</v>
      </c>
      <c r="D149" s="910"/>
      <c r="E149" s="911"/>
      <c r="F149" s="911"/>
      <c r="G149" s="911"/>
      <c r="H149" s="912"/>
    </row>
    <row r="150" spans="1:11" ht="20.100000000000001" customHeight="1" x14ac:dyDescent="0.15">
      <c r="A150" s="610"/>
      <c r="B150" s="544"/>
      <c r="C150" s="92" t="s">
        <v>23</v>
      </c>
      <c r="D150" s="514"/>
      <c r="E150" s="515"/>
      <c r="F150" s="515"/>
      <c r="G150" s="85" t="s">
        <v>37</v>
      </c>
      <c r="H150" s="94"/>
    </row>
    <row r="151" spans="1:11" ht="20.100000000000001" customHeight="1" x14ac:dyDescent="0.15">
      <c r="A151" s="610"/>
      <c r="B151" s="544"/>
      <c r="C151" s="84" t="s">
        <v>24</v>
      </c>
      <c r="D151" s="500"/>
      <c r="E151" s="505"/>
      <c r="F151" s="84" t="s">
        <v>25</v>
      </c>
      <c r="G151" s="505"/>
      <c r="H151" s="501"/>
    </row>
    <row r="152" spans="1:11" ht="20.100000000000001" customHeight="1" x14ac:dyDescent="0.15">
      <c r="A152" s="614"/>
      <c r="B152" s="909"/>
      <c r="C152" s="84" t="s">
        <v>38</v>
      </c>
      <c r="D152" s="522"/>
      <c r="E152" s="908"/>
      <c r="F152" s="84" t="s">
        <v>27</v>
      </c>
      <c r="G152" s="908"/>
      <c r="H152" s="523"/>
    </row>
    <row r="153" spans="1:11" ht="20.100000000000001" customHeight="1" x14ac:dyDescent="0.15">
      <c r="A153" s="907">
        <f>IF(COUNTA($C$28)=1,"連名者７",IF(COUNTA($C$81)=1,"構成団体６",0))</f>
        <v>0</v>
      </c>
      <c r="B153" s="115" t="s">
        <v>34</v>
      </c>
      <c r="C153" s="512"/>
      <c r="D153" s="513"/>
      <c r="E153" s="513"/>
      <c r="F153" s="513"/>
      <c r="G153" s="513"/>
      <c r="H153" s="527"/>
    </row>
    <row r="154" spans="1:11" ht="20.100000000000001" customHeight="1" x14ac:dyDescent="0.15">
      <c r="A154" s="610"/>
      <c r="B154" s="92" t="s">
        <v>60</v>
      </c>
      <c r="C154" s="514"/>
      <c r="D154" s="515"/>
      <c r="E154" s="515"/>
      <c r="F154" s="515"/>
      <c r="G154" s="515"/>
      <c r="H154" s="528"/>
    </row>
    <row r="155" spans="1:11" ht="20.100000000000001" customHeight="1" x14ac:dyDescent="0.15">
      <c r="A155" s="610"/>
      <c r="B155" s="90" t="s">
        <v>34</v>
      </c>
      <c r="C155" s="512"/>
      <c r="D155" s="513"/>
      <c r="E155" s="513"/>
      <c r="F155" s="513"/>
      <c r="G155" s="513"/>
      <c r="H155" s="527"/>
    </row>
    <row r="156" spans="1:11" ht="20.100000000000001" customHeight="1" x14ac:dyDescent="0.15">
      <c r="A156" s="610"/>
      <c r="B156" s="92" t="s">
        <v>35</v>
      </c>
      <c r="C156" s="514"/>
      <c r="D156" s="515"/>
      <c r="E156" s="515"/>
      <c r="F156" s="515"/>
      <c r="G156" s="85" t="s">
        <v>36</v>
      </c>
      <c r="H156" s="94"/>
    </row>
    <row r="157" spans="1:11" ht="20.100000000000001" customHeight="1" x14ac:dyDescent="0.15">
      <c r="A157" s="610"/>
      <c r="B157" s="86" t="s">
        <v>10</v>
      </c>
      <c r="C157" s="524" t="s">
        <v>20</v>
      </c>
      <c r="D157" s="525"/>
      <c r="E157" s="525"/>
      <c r="F157" s="525"/>
      <c r="G157" s="525"/>
      <c r="H157" s="526"/>
      <c r="K157" s="81" ph="1"/>
    </row>
    <row r="158" spans="1:11" ht="20.100000000000001" customHeight="1" x14ac:dyDescent="0.15">
      <c r="A158" s="610"/>
      <c r="B158" s="87"/>
      <c r="C158" s="519"/>
      <c r="D158" s="520"/>
      <c r="E158" s="520"/>
      <c r="F158" s="520"/>
      <c r="G158" s="520"/>
      <c r="H158" s="521"/>
      <c r="K158" s="81" ph="1"/>
    </row>
    <row r="159" spans="1:11" ht="20.100000000000001" customHeight="1" x14ac:dyDescent="0.15">
      <c r="A159" s="610"/>
      <c r="B159" s="543" t="s">
        <v>226</v>
      </c>
      <c r="C159" s="90" t="s">
        <v>34</v>
      </c>
      <c r="D159" s="512"/>
      <c r="E159" s="513"/>
      <c r="F159" s="513"/>
      <c r="G159" s="513"/>
      <c r="H159" s="527"/>
      <c r="K159" s="81" ph="1"/>
    </row>
    <row r="160" spans="1:11" ht="20.100000000000001" customHeight="1" x14ac:dyDescent="0.15">
      <c r="A160" s="610"/>
      <c r="B160" s="544"/>
      <c r="C160" s="92" t="s">
        <v>23</v>
      </c>
      <c r="D160" s="514"/>
      <c r="E160" s="515"/>
      <c r="F160" s="515"/>
      <c r="G160" s="85" t="s">
        <v>37</v>
      </c>
      <c r="H160" s="94"/>
      <c r="K160" s="81" ph="1"/>
    </row>
    <row r="161" spans="1:15" ht="20.100000000000001" customHeight="1" x14ac:dyDescent="0.15">
      <c r="A161" s="610"/>
      <c r="B161" s="544"/>
      <c r="C161" s="84" t="s">
        <v>24</v>
      </c>
      <c r="D161" s="500"/>
      <c r="E161" s="505"/>
      <c r="F161" s="84" t="s">
        <v>25</v>
      </c>
      <c r="G161" s="505"/>
      <c r="H161" s="501"/>
    </row>
    <row r="162" spans="1:15" ht="20.100000000000001" customHeight="1" x14ac:dyDescent="0.15">
      <c r="A162" s="614"/>
      <c r="B162" s="909"/>
      <c r="C162" s="84" t="s">
        <v>38</v>
      </c>
      <c r="D162" s="522"/>
      <c r="E162" s="908"/>
      <c r="F162" s="84" t="s">
        <v>27</v>
      </c>
      <c r="G162" s="908"/>
      <c r="H162" s="523"/>
    </row>
    <row r="163" spans="1:15" ht="20.100000000000001" customHeight="1" x14ac:dyDescent="0.15">
      <c r="A163" s="907">
        <f>IF(COUNTA($C$28)=1,"連名者８",IF(COUNTA($C$81)=1,"構成団体７",0))</f>
        <v>0</v>
      </c>
      <c r="B163" s="90" t="s">
        <v>34</v>
      </c>
      <c r="C163" s="512"/>
      <c r="D163" s="513"/>
      <c r="E163" s="513"/>
      <c r="F163" s="513"/>
      <c r="G163" s="513"/>
      <c r="H163" s="527"/>
      <c r="K163" s="81" ph="1"/>
      <c r="O163" s="81" ph="1"/>
    </row>
    <row r="164" spans="1:15" ht="20.100000000000001" customHeight="1" x14ac:dyDescent="0.15">
      <c r="A164" s="610"/>
      <c r="B164" s="92" t="s">
        <v>60</v>
      </c>
      <c r="C164" s="514"/>
      <c r="D164" s="515"/>
      <c r="E164" s="515"/>
      <c r="F164" s="515"/>
      <c r="G164" s="515"/>
      <c r="H164" s="528"/>
    </row>
    <row r="165" spans="1:15" ht="20.100000000000001" customHeight="1" x14ac:dyDescent="0.15">
      <c r="A165" s="610"/>
      <c r="B165" s="90" t="s">
        <v>34</v>
      </c>
      <c r="C165" s="512"/>
      <c r="D165" s="513"/>
      <c r="E165" s="513"/>
      <c r="F165" s="513"/>
      <c r="G165" s="513"/>
      <c r="H165" s="527"/>
      <c r="K165" s="81" ph="1"/>
      <c r="O165" s="81" ph="1"/>
    </row>
    <row r="166" spans="1:15" ht="20.100000000000001" customHeight="1" x14ac:dyDescent="0.15">
      <c r="A166" s="610"/>
      <c r="B166" s="92" t="s">
        <v>35</v>
      </c>
      <c r="C166" s="514"/>
      <c r="D166" s="515"/>
      <c r="E166" s="515"/>
      <c r="F166" s="515"/>
      <c r="G166" s="85" t="s">
        <v>36</v>
      </c>
      <c r="H166" s="94"/>
    </row>
    <row r="167" spans="1:15" ht="20.100000000000001" customHeight="1" x14ac:dyDescent="0.15">
      <c r="A167" s="610"/>
      <c r="B167" s="86" t="s">
        <v>10</v>
      </c>
      <c r="C167" s="524" t="s">
        <v>20</v>
      </c>
      <c r="D167" s="525"/>
      <c r="E167" s="525"/>
      <c r="F167" s="525"/>
      <c r="G167" s="525"/>
      <c r="H167" s="526"/>
      <c r="K167" s="81" ph="1"/>
    </row>
    <row r="168" spans="1:15" ht="20.100000000000001" customHeight="1" x14ac:dyDescent="0.15">
      <c r="A168" s="610"/>
      <c r="B168" s="87"/>
      <c r="C168" s="519"/>
      <c r="D168" s="520"/>
      <c r="E168" s="520"/>
      <c r="F168" s="520"/>
      <c r="G168" s="520"/>
      <c r="H168" s="521"/>
    </row>
    <row r="169" spans="1:15" ht="20.100000000000001" customHeight="1" x14ac:dyDescent="0.15">
      <c r="A169" s="610"/>
      <c r="B169" s="543" t="s">
        <v>226</v>
      </c>
      <c r="C169" s="90" t="s">
        <v>34</v>
      </c>
      <c r="D169" s="512"/>
      <c r="E169" s="513"/>
      <c r="F169" s="513"/>
      <c r="G169" s="513"/>
      <c r="H169" s="527"/>
      <c r="K169" s="81" ph="1"/>
    </row>
    <row r="170" spans="1:15" ht="20.100000000000001" customHeight="1" x14ac:dyDescent="0.15">
      <c r="A170" s="610"/>
      <c r="B170" s="544"/>
      <c r="C170" s="92" t="s">
        <v>23</v>
      </c>
      <c r="D170" s="514"/>
      <c r="E170" s="515"/>
      <c r="F170" s="515"/>
      <c r="G170" s="85" t="s">
        <v>37</v>
      </c>
      <c r="H170" s="94"/>
    </row>
    <row r="171" spans="1:15" ht="20.100000000000001" customHeight="1" x14ac:dyDescent="0.15">
      <c r="A171" s="610"/>
      <c r="B171" s="544"/>
      <c r="C171" s="84" t="s">
        <v>24</v>
      </c>
      <c r="D171" s="500"/>
      <c r="E171" s="505"/>
      <c r="F171" s="84" t="s">
        <v>25</v>
      </c>
      <c r="G171" s="505"/>
      <c r="H171" s="501"/>
    </row>
    <row r="172" spans="1:15" ht="20.100000000000001" customHeight="1" x14ac:dyDescent="0.15">
      <c r="A172" s="614"/>
      <c r="B172" s="909"/>
      <c r="C172" s="84" t="s">
        <v>38</v>
      </c>
      <c r="D172" s="522"/>
      <c r="E172" s="908"/>
      <c r="F172" s="84" t="s">
        <v>27</v>
      </c>
      <c r="G172" s="908"/>
      <c r="H172" s="523"/>
    </row>
    <row r="173" spans="1:15" ht="20.100000000000001" customHeight="1" x14ac:dyDescent="0.15">
      <c r="A173" s="99" t="s">
        <v>231</v>
      </c>
      <c r="H173" s="117" t="s">
        <v>0</v>
      </c>
      <c r="K173" s="81" ph="1"/>
    </row>
    <row r="174" spans="1:15" ht="20.100000000000001" customHeight="1" x14ac:dyDescent="0.15">
      <c r="A174" s="82" t="str">
        <f>A2</f>
        <v>令和8年度　第42回都市公園等コンクール　『③材料・工法・施設部門』</v>
      </c>
      <c r="H174" s="622">
        <f>表紙!AE3</f>
        <v>0</v>
      </c>
      <c r="K174" s="81" ph="1"/>
    </row>
    <row r="175" spans="1:15" ht="20.100000000000001" customHeight="1" x14ac:dyDescent="0.15">
      <c r="A175" s="116"/>
      <c r="B175" s="124" t="s">
        <v>131</v>
      </c>
      <c r="C175" s="562" t="str">
        <f>C3</f>
        <v>(20字程度）</v>
      </c>
      <c r="D175" s="562"/>
      <c r="E175" s="562"/>
      <c r="F175" s="562"/>
      <c r="G175" s="563"/>
      <c r="H175" s="622"/>
      <c r="K175" s="81" ph="1"/>
    </row>
    <row r="176" spans="1:15" ht="20.100000000000001" customHeight="1" x14ac:dyDescent="0.15">
      <c r="A176" s="618">
        <f>A180</f>
        <v>0</v>
      </c>
      <c r="B176" s="552"/>
      <c r="C176" s="553">
        <f>C181</f>
        <v>0</v>
      </c>
      <c r="D176" s="554"/>
      <c r="E176" s="554"/>
      <c r="F176" s="554"/>
      <c r="G176" s="554"/>
      <c r="H176" s="619"/>
    </row>
    <row r="177" spans="1:15" ht="20.100000000000001" customHeight="1" x14ac:dyDescent="0.15">
      <c r="A177" s="620">
        <f>A190</f>
        <v>0</v>
      </c>
      <c r="B177" s="557"/>
      <c r="C177" s="558">
        <f>C191</f>
        <v>0</v>
      </c>
      <c r="D177" s="559"/>
      <c r="E177" s="559"/>
      <c r="F177" s="559"/>
      <c r="G177" s="559"/>
      <c r="H177" s="621"/>
    </row>
    <row r="178" spans="1:15" ht="20.100000000000001" customHeight="1" x14ac:dyDescent="0.15">
      <c r="A178" s="620">
        <f>A200</f>
        <v>0</v>
      </c>
      <c r="B178" s="557"/>
      <c r="C178" s="558">
        <f>C201</f>
        <v>0</v>
      </c>
      <c r="D178" s="559"/>
      <c r="E178" s="559"/>
      <c r="F178" s="559"/>
      <c r="G178" s="559"/>
      <c r="H178" s="621"/>
      <c r="K178" s="81" ph="1"/>
      <c r="O178" s="81" ph="1"/>
    </row>
    <row r="179" spans="1:15" ht="20.100000000000001" customHeight="1" x14ac:dyDescent="0.15">
      <c r="A179" s="913">
        <f>A210</f>
        <v>0</v>
      </c>
      <c r="B179" s="914"/>
      <c r="C179" s="915">
        <f>C211</f>
        <v>0</v>
      </c>
      <c r="D179" s="916"/>
      <c r="E179" s="916"/>
      <c r="F179" s="916"/>
      <c r="G179" s="916"/>
      <c r="H179" s="917"/>
    </row>
    <row r="180" spans="1:15" ht="20.100000000000001" customHeight="1" x14ac:dyDescent="0.15">
      <c r="A180" s="907">
        <f>IF(COUNTA($C$28)=1,"連名者９",IF(COUNTA($C$81)=1,"構成団体８",0))</f>
        <v>0</v>
      </c>
      <c r="B180" s="90" t="s">
        <v>34</v>
      </c>
      <c r="C180" s="512"/>
      <c r="D180" s="513"/>
      <c r="E180" s="513"/>
      <c r="F180" s="513"/>
      <c r="G180" s="513"/>
      <c r="H180" s="527"/>
      <c r="K180" s="81" ph="1"/>
    </row>
    <row r="181" spans="1:15" ht="20.100000000000001" customHeight="1" x14ac:dyDescent="0.15">
      <c r="A181" s="610"/>
      <c r="B181" s="92" t="s">
        <v>60</v>
      </c>
      <c r="C181" s="514"/>
      <c r="D181" s="515"/>
      <c r="E181" s="515"/>
      <c r="F181" s="515"/>
      <c r="G181" s="515"/>
      <c r="H181" s="528"/>
    </row>
    <row r="182" spans="1:15" ht="20.100000000000001" customHeight="1" x14ac:dyDescent="0.15">
      <c r="A182" s="610"/>
      <c r="B182" s="90" t="s">
        <v>34</v>
      </c>
      <c r="C182" s="512"/>
      <c r="D182" s="513"/>
      <c r="E182" s="513"/>
      <c r="F182" s="513"/>
      <c r="G182" s="513"/>
      <c r="H182" s="527"/>
      <c r="K182" s="81" ph="1"/>
    </row>
    <row r="183" spans="1:15" ht="20.100000000000001" customHeight="1" x14ac:dyDescent="0.15">
      <c r="A183" s="610"/>
      <c r="B183" s="92" t="s">
        <v>35</v>
      </c>
      <c r="C183" s="514"/>
      <c r="D183" s="515"/>
      <c r="E183" s="515"/>
      <c r="F183" s="515"/>
      <c r="G183" s="85" t="s">
        <v>36</v>
      </c>
      <c r="H183" s="94"/>
    </row>
    <row r="184" spans="1:15" ht="20.100000000000001" customHeight="1" x14ac:dyDescent="0.15">
      <c r="A184" s="610"/>
      <c r="B184" s="86" t="s">
        <v>10</v>
      </c>
      <c r="C184" s="524" t="s">
        <v>20</v>
      </c>
      <c r="D184" s="525"/>
      <c r="E184" s="525"/>
      <c r="F184" s="525"/>
      <c r="G184" s="525"/>
      <c r="H184" s="526"/>
      <c r="K184" s="81" ph="1"/>
    </row>
    <row r="185" spans="1:15" ht="20.100000000000001" customHeight="1" x14ac:dyDescent="0.15">
      <c r="A185" s="610"/>
      <c r="B185" s="87"/>
      <c r="C185" s="519"/>
      <c r="D185" s="520"/>
      <c r="E185" s="520"/>
      <c r="F185" s="520"/>
      <c r="G185" s="520"/>
      <c r="H185" s="521"/>
    </row>
    <row r="186" spans="1:15" ht="20.100000000000001" customHeight="1" x14ac:dyDescent="0.15">
      <c r="A186" s="610"/>
      <c r="B186" s="543" t="s">
        <v>226</v>
      </c>
      <c r="C186" s="90" t="s">
        <v>34</v>
      </c>
      <c r="D186" s="512"/>
      <c r="E186" s="513"/>
      <c r="F186" s="513"/>
      <c r="G186" s="513"/>
      <c r="H186" s="527"/>
    </row>
    <row r="187" spans="1:15" ht="20.100000000000001" customHeight="1" x14ac:dyDescent="0.15">
      <c r="A187" s="610"/>
      <c r="B187" s="544"/>
      <c r="C187" s="92" t="s">
        <v>23</v>
      </c>
      <c r="D187" s="514"/>
      <c r="E187" s="515"/>
      <c r="F187" s="515"/>
      <c r="G187" s="85" t="s">
        <v>37</v>
      </c>
      <c r="H187" s="94"/>
    </row>
    <row r="188" spans="1:15" ht="20.100000000000001" customHeight="1" x14ac:dyDescent="0.15">
      <c r="A188" s="610"/>
      <c r="B188" s="544"/>
      <c r="C188" s="84" t="s">
        <v>24</v>
      </c>
      <c r="D188" s="500"/>
      <c r="E188" s="505"/>
      <c r="F188" s="84" t="s">
        <v>25</v>
      </c>
      <c r="G188" s="505"/>
      <c r="H188" s="501"/>
    </row>
    <row r="189" spans="1:15" ht="20.100000000000001" customHeight="1" x14ac:dyDescent="0.15">
      <c r="A189" s="614"/>
      <c r="B189" s="909"/>
      <c r="C189" s="84" t="s">
        <v>38</v>
      </c>
      <c r="D189" s="522"/>
      <c r="E189" s="908"/>
      <c r="F189" s="84" t="s">
        <v>27</v>
      </c>
      <c r="G189" s="908"/>
      <c r="H189" s="523"/>
    </row>
    <row r="190" spans="1:15" ht="20.100000000000001" customHeight="1" x14ac:dyDescent="0.15">
      <c r="A190" s="907">
        <f>IF(COUNTA($C$28)=1,"連名者⒑",IF(COUNTA($C$81)=1,"構成団体９",0))</f>
        <v>0</v>
      </c>
      <c r="B190" s="115" t="s">
        <v>34</v>
      </c>
      <c r="C190" s="512"/>
      <c r="D190" s="513"/>
      <c r="E190" s="513"/>
      <c r="F190" s="513"/>
      <c r="G190" s="513"/>
      <c r="H190" s="527"/>
    </row>
    <row r="191" spans="1:15" ht="20.100000000000001" customHeight="1" x14ac:dyDescent="0.15">
      <c r="A191" s="610"/>
      <c r="B191" s="92" t="s">
        <v>60</v>
      </c>
      <c r="C191" s="514"/>
      <c r="D191" s="515"/>
      <c r="E191" s="515"/>
      <c r="F191" s="515"/>
      <c r="G191" s="515"/>
      <c r="H191" s="528"/>
    </row>
    <row r="192" spans="1:15" ht="20.100000000000001" customHeight="1" x14ac:dyDescent="0.15">
      <c r="A192" s="610"/>
      <c r="B192" s="90" t="s">
        <v>34</v>
      </c>
      <c r="C192" s="512"/>
      <c r="D192" s="513"/>
      <c r="E192" s="513"/>
      <c r="F192" s="513"/>
      <c r="G192" s="513"/>
      <c r="H192" s="527"/>
    </row>
    <row r="193" spans="1:11" ht="20.100000000000001" customHeight="1" x14ac:dyDescent="0.15">
      <c r="A193" s="610"/>
      <c r="B193" s="92" t="s">
        <v>35</v>
      </c>
      <c r="C193" s="514"/>
      <c r="D193" s="515"/>
      <c r="E193" s="515"/>
      <c r="F193" s="515"/>
      <c r="G193" s="85" t="s">
        <v>36</v>
      </c>
      <c r="H193" s="94"/>
    </row>
    <row r="194" spans="1:11" ht="20.100000000000001" customHeight="1" x14ac:dyDescent="0.15">
      <c r="A194" s="610"/>
      <c r="B194" s="86" t="s">
        <v>10</v>
      </c>
      <c r="C194" s="524" t="s">
        <v>20</v>
      </c>
      <c r="D194" s="525"/>
      <c r="E194" s="525"/>
      <c r="F194" s="525"/>
      <c r="G194" s="525"/>
      <c r="H194" s="526"/>
    </row>
    <row r="195" spans="1:11" ht="20.100000000000001" customHeight="1" x14ac:dyDescent="0.15">
      <c r="A195" s="610"/>
      <c r="B195" s="87"/>
      <c r="C195" s="519"/>
      <c r="D195" s="520"/>
      <c r="E195" s="520"/>
      <c r="F195" s="520"/>
      <c r="G195" s="520"/>
      <c r="H195" s="521"/>
    </row>
    <row r="196" spans="1:11" ht="20.100000000000001" customHeight="1" x14ac:dyDescent="0.15">
      <c r="A196" s="610"/>
      <c r="B196" s="543" t="s">
        <v>226</v>
      </c>
      <c r="C196" s="96" t="s">
        <v>34</v>
      </c>
      <c r="D196" s="910"/>
      <c r="E196" s="911"/>
      <c r="F196" s="911"/>
      <c r="G196" s="911"/>
      <c r="H196" s="912"/>
    </row>
    <row r="197" spans="1:11" ht="20.100000000000001" customHeight="1" x14ac:dyDescent="0.15">
      <c r="A197" s="610"/>
      <c r="B197" s="544"/>
      <c r="C197" s="92" t="s">
        <v>23</v>
      </c>
      <c r="D197" s="514"/>
      <c r="E197" s="515"/>
      <c r="F197" s="515"/>
      <c r="G197" s="85" t="s">
        <v>37</v>
      </c>
      <c r="H197" s="94"/>
    </row>
    <row r="198" spans="1:11" ht="20.100000000000001" customHeight="1" x14ac:dyDescent="0.15">
      <c r="A198" s="610"/>
      <c r="B198" s="544"/>
      <c r="C198" s="84" t="s">
        <v>24</v>
      </c>
      <c r="D198" s="500"/>
      <c r="E198" s="505"/>
      <c r="F198" s="84" t="s">
        <v>25</v>
      </c>
      <c r="G198" s="505"/>
      <c r="H198" s="501"/>
    </row>
    <row r="199" spans="1:11" ht="20.100000000000001" customHeight="1" x14ac:dyDescent="0.15">
      <c r="A199" s="614"/>
      <c r="B199" s="909"/>
      <c r="C199" s="84" t="s">
        <v>38</v>
      </c>
      <c r="D199" s="522"/>
      <c r="E199" s="908"/>
      <c r="F199" s="84" t="s">
        <v>27</v>
      </c>
      <c r="G199" s="908"/>
      <c r="H199" s="523"/>
    </row>
    <row r="200" spans="1:11" ht="20.100000000000001" customHeight="1" x14ac:dyDescent="0.15">
      <c r="A200" s="907">
        <f>IF(COUNTA($C$28)=1,"連名者⒒",IF(COUNTA($C$81)=1,"構成団体⒑",0))</f>
        <v>0</v>
      </c>
      <c r="B200" s="115" t="s">
        <v>34</v>
      </c>
      <c r="C200" s="512"/>
      <c r="D200" s="513"/>
      <c r="E200" s="513"/>
      <c r="F200" s="513"/>
      <c r="G200" s="513"/>
      <c r="H200" s="527"/>
    </row>
    <row r="201" spans="1:11" ht="20.100000000000001" customHeight="1" x14ac:dyDescent="0.15">
      <c r="A201" s="610"/>
      <c r="B201" s="92" t="s">
        <v>60</v>
      </c>
      <c r="C201" s="514"/>
      <c r="D201" s="515"/>
      <c r="E201" s="515"/>
      <c r="F201" s="515"/>
      <c r="G201" s="515"/>
      <c r="H201" s="528"/>
    </row>
    <row r="202" spans="1:11" ht="20.100000000000001" customHeight="1" x14ac:dyDescent="0.15">
      <c r="A202" s="610"/>
      <c r="B202" s="90" t="s">
        <v>34</v>
      </c>
      <c r="C202" s="512"/>
      <c r="D202" s="513"/>
      <c r="E202" s="513"/>
      <c r="F202" s="513"/>
      <c r="G202" s="513"/>
      <c r="H202" s="527"/>
    </row>
    <row r="203" spans="1:11" ht="20.100000000000001" customHeight="1" x14ac:dyDescent="0.15">
      <c r="A203" s="610"/>
      <c r="B203" s="92" t="s">
        <v>35</v>
      </c>
      <c r="C203" s="514"/>
      <c r="D203" s="515"/>
      <c r="E203" s="515"/>
      <c r="F203" s="515"/>
      <c r="G203" s="85" t="s">
        <v>36</v>
      </c>
      <c r="H203" s="94"/>
    </row>
    <row r="204" spans="1:11" ht="20.100000000000001" customHeight="1" x14ac:dyDescent="0.15">
      <c r="A204" s="610"/>
      <c r="B204" s="86" t="s">
        <v>10</v>
      </c>
      <c r="C204" s="524" t="s">
        <v>20</v>
      </c>
      <c r="D204" s="525"/>
      <c r="E204" s="525"/>
      <c r="F204" s="525"/>
      <c r="G204" s="525"/>
      <c r="H204" s="526"/>
    </row>
    <row r="205" spans="1:11" ht="20.100000000000001" customHeight="1" x14ac:dyDescent="0.15">
      <c r="A205" s="610"/>
      <c r="B205" s="87"/>
      <c r="C205" s="519"/>
      <c r="D205" s="520"/>
      <c r="E205" s="520"/>
      <c r="F205" s="520"/>
      <c r="G205" s="520"/>
      <c r="H205" s="521"/>
    </row>
    <row r="206" spans="1:11" ht="20.100000000000001" customHeight="1" x14ac:dyDescent="0.15">
      <c r="A206" s="610"/>
      <c r="B206" s="543" t="s">
        <v>226</v>
      </c>
      <c r="C206" s="90" t="s">
        <v>34</v>
      </c>
      <c r="D206" s="512"/>
      <c r="E206" s="513"/>
      <c r="F206" s="513"/>
      <c r="G206" s="513"/>
      <c r="H206" s="527"/>
      <c r="K206" s="81" ph="1"/>
    </row>
    <row r="207" spans="1:11" ht="20.100000000000001" customHeight="1" x14ac:dyDescent="0.15">
      <c r="A207" s="610"/>
      <c r="B207" s="544"/>
      <c r="C207" s="92" t="s">
        <v>23</v>
      </c>
      <c r="D207" s="514"/>
      <c r="E207" s="515"/>
      <c r="F207" s="515"/>
      <c r="G207" s="85" t="s">
        <v>37</v>
      </c>
      <c r="H207" s="94"/>
      <c r="K207" s="81" ph="1"/>
    </row>
    <row r="208" spans="1:11" ht="20.100000000000001" customHeight="1" x14ac:dyDescent="0.15">
      <c r="A208" s="610"/>
      <c r="B208" s="544"/>
      <c r="C208" s="84" t="s">
        <v>24</v>
      </c>
      <c r="D208" s="500"/>
      <c r="E208" s="505"/>
      <c r="F208" s="84" t="s">
        <v>25</v>
      </c>
      <c r="G208" s="505"/>
      <c r="H208" s="501"/>
      <c r="K208" s="81" ph="1"/>
    </row>
    <row r="209" spans="1:15" ht="20.100000000000001" customHeight="1" x14ac:dyDescent="0.15">
      <c r="A209" s="614"/>
      <c r="B209" s="909"/>
      <c r="C209" s="84" t="s">
        <v>38</v>
      </c>
      <c r="D209" s="522"/>
      <c r="E209" s="908"/>
      <c r="F209" s="84" t="s">
        <v>27</v>
      </c>
      <c r="G209" s="908"/>
      <c r="H209" s="523"/>
      <c r="K209" s="81" ph="1"/>
    </row>
    <row r="210" spans="1:15" ht="20.100000000000001" customHeight="1" x14ac:dyDescent="0.15">
      <c r="A210" s="907">
        <f>IF(COUNTA($C$28)=1,"連名者⒓",IF(COUNTA($C$81)=1,"構成団体⒒",0))</f>
        <v>0</v>
      </c>
      <c r="B210" s="90" t="s">
        <v>34</v>
      </c>
      <c r="C210" s="512"/>
      <c r="D210" s="513"/>
      <c r="E210" s="513"/>
      <c r="F210" s="513"/>
      <c r="G210" s="513"/>
      <c r="H210" s="527"/>
    </row>
    <row r="211" spans="1:15" ht="20.100000000000001" customHeight="1" x14ac:dyDescent="0.15">
      <c r="A211" s="610"/>
      <c r="B211" s="92" t="s">
        <v>60</v>
      </c>
      <c r="C211" s="514"/>
      <c r="D211" s="515"/>
      <c r="E211" s="515"/>
      <c r="F211" s="515"/>
      <c r="G211" s="515"/>
      <c r="H211" s="528"/>
    </row>
    <row r="212" spans="1:15" ht="20.100000000000001" customHeight="1" x14ac:dyDescent="0.15">
      <c r="A212" s="610"/>
      <c r="B212" s="90" t="s">
        <v>34</v>
      </c>
      <c r="C212" s="512"/>
      <c r="D212" s="513"/>
      <c r="E212" s="513"/>
      <c r="F212" s="513"/>
      <c r="G212" s="513"/>
      <c r="H212" s="527"/>
      <c r="K212" s="81" ph="1"/>
      <c r="O212" s="81" ph="1"/>
    </row>
    <row r="213" spans="1:15" ht="20.100000000000001" customHeight="1" x14ac:dyDescent="0.15">
      <c r="A213" s="610"/>
      <c r="B213" s="92" t="s">
        <v>35</v>
      </c>
      <c r="C213" s="514"/>
      <c r="D213" s="515"/>
      <c r="E213" s="515"/>
      <c r="F213" s="515"/>
      <c r="G213" s="85" t="s">
        <v>36</v>
      </c>
      <c r="H213" s="94"/>
    </row>
    <row r="214" spans="1:15" ht="20.100000000000001" customHeight="1" x14ac:dyDescent="0.15">
      <c r="A214" s="610"/>
      <c r="B214" s="86" t="s">
        <v>10</v>
      </c>
      <c r="C214" s="524" t="s">
        <v>20</v>
      </c>
      <c r="D214" s="525"/>
      <c r="E214" s="525"/>
      <c r="F214" s="525"/>
      <c r="G214" s="525"/>
      <c r="H214" s="526"/>
      <c r="O214" s="81" ph="1"/>
    </row>
    <row r="215" spans="1:15" ht="20.100000000000001" customHeight="1" x14ac:dyDescent="0.15">
      <c r="A215" s="610"/>
      <c r="B215" s="87"/>
      <c r="C215" s="519"/>
      <c r="D215" s="520"/>
      <c r="E215" s="520"/>
      <c r="F215" s="520"/>
      <c r="G215" s="520"/>
      <c r="H215" s="521"/>
    </row>
    <row r="216" spans="1:15" ht="20.100000000000001" customHeight="1" x14ac:dyDescent="0.15">
      <c r="A216" s="610"/>
      <c r="B216" s="543" t="s">
        <v>226</v>
      </c>
      <c r="C216" s="90" t="s">
        <v>34</v>
      </c>
      <c r="D216" s="512"/>
      <c r="E216" s="513"/>
      <c r="F216" s="513"/>
      <c r="G216" s="513"/>
      <c r="H216" s="527"/>
      <c r="K216" s="81" ph="1"/>
    </row>
    <row r="217" spans="1:15" ht="20.100000000000001" customHeight="1" x14ac:dyDescent="0.15">
      <c r="A217" s="610"/>
      <c r="B217" s="544"/>
      <c r="C217" s="92" t="s">
        <v>23</v>
      </c>
      <c r="D217" s="514"/>
      <c r="E217" s="515"/>
      <c r="F217" s="515"/>
      <c r="G217" s="85" t="s">
        <v>37</v>
      </c>
      <c r="H217" s="94"/>
    </row>
    <row r="218" spans="1:15" ht="20.100000000000001" customHeight="1" x14ac:dyDescent="0.15">
      <c r="A218" s="610"/>
      <c r="B218" s="544"/>
      <c r="C218" s="84" t="s">
        <v>24</v>
      </c>
      <c r="D218" s="500"/>
      <c r="E218" s="505"/>
      <c r="F218" s="84" t="s">
        <v>25</v>
      </c>
      <c r="G218" s="505"/>
      <c r="H218" s="501"/>
      <c r="K218" s="81" ph="1"/>
    </row>
    <row r="219" spans="1:15" ht="20.100000000000001" customHeight="1" x14ac:dyDescent="0.15">
      <c r="A219" s="614"/>
      <c r="B219" s="909"/>
      <c r="C219" s="84" t="s">
        <v>38</v>
      </c>
      <c r="D219" s="522"/>
      <c r="E219" s="908"/>
      <c r="F219" s="84" t="s">
        <v>27</v>
      </c>
      <c r="G219" s="908"/>
      <c r="H219" s="523"/>
    </row>
    <row r="220" spans="1:15" ht="20.100000000000001" customHeight="1" x14ac:dyDescent="0.15">
      <c r="B220" s="81" ph="1"/>
      <c r="F220" s="81" ph="1"/>
      <c r="K220" s="81" ph="1"/>
      <c r="O220" s="81" ph="1"/>
    </row>
    <row r="222" spans="1:15" ht="20.100000000000001" customHeight="1" x14ac:dyDescent="0.15">
      <c r="F222" s="81" ph="1"/>
      <c r="O222" s="81" ph="1"/>
    </row>
    <row r="224" spans="1:15" ht="20.100000000000001" customHeight="1" x14ac:dyDescent="0.15">
      <c r="B224" s="81" ph="1"/>
      <c r="K224" s="81" ph="1"/>
    </row>
    <row r="225" spans="2:15" ht="20.100000000000001" customHeight="1" x14ac:dyDescent="0.15">
      <c r="B225" s="81" ph="1"/>
      <c r="K225" s="81" ph="1"/>
    </row>
    <row r="228" spans="2:15" ht="20.100000000000001" customHeight="1" x14ac:dyDescent="0.15">
      <c r="B228" s="81" ph="1"/>
      <c r="F228" s="81" ph="1"/>
      <c r="K228" s="81" ph="1"/>
      <c r="O228" s="81" ph="1"/>
    </row>
    <row r="230" spans="2:15" ht="20.100000000000001" customHeight="1" x14ac:dyDescent="0.15">
      <c r="F230" s="81" ph="1"/>
      <c r="O230" s="81" ph="1"/>
    </row>
    <row r="232" spans="2:15" ht="20.100000000000001" customHeight="1" x14ac:dyDescent="0.15">
      <c r="B232" s="81" ph="1"/>
      <c r="K232" s="81" ph="1"/>
    </row>
    <row r="234" spans="2:15" ht="20.100000000000001" customHeight="1" x14ac:dyDescent="0.15">
      <c r="B234" s="81" ph="1"/>
      <c r="K234" s="81" ph="1"/>
    </row>
    <row r="236" spans="2:15" ht="20.100000000000001" customHeight="1" x14ac:dyDescent="0.15">
      <c r="B236" s="81" ph="1"/>
      <c r="K236" s="81" ph="1"/>
    </row>
    <row r="238" spans="2:15" ht="20.100000000000001" customHeight="1" x14ac:dyDescent="0.15">
      <c r="B238" s="81" ph="1"/>
      <c r="F238" s="81" ph="1"/>
      <c r="K238" s="81" ph="1"/>
      <c r="O238" s="81" ph="1"/>
    </row>
    <row r="240" spans="2:15" ht="20.100000000000001" customHeight="1" x14ac:dyDescent="0.15">
      <c r="F240" s="81" ph="1"/>
      <c r="O240" s="81" ph="1"/>
    </row>
    <row r="242" spans="2:15" ht="20.100000000000001" customHeight="1" x14ac:dyDescent="0.15">
      <c r="B242" s="81" ph="1"/>
      <c r="K242" s="81" ph="1"/>
    </row>
    <row r="243" spans="2:15" ht="20.100000000000001" customHeight="1" x14ac:dyDescent="0.15">
      <c r="B243" s="81" ph="1"/>
      <c r="K243" s="81" ph="1"/>
    </row>
    <row r="246" spans="2:15" ht="20.100000000000001" customHeight="1" x14ac:dyDescent="0.15">
      <c r="B246" s="81" ph="1"/>
      <c r="F246" s="81" ph="1"/>
      <c r="K246" s="81" ph="1"/>
      <c r="O246" s="81" ph="1"/>
    </row>
    <row r="248" spans="2:15" ht="20.100000000000001" customHeight="1" x14ac:dyDescent="0.15">
      <c r="F248" s="81" ph="1"/>
      <c r="O248" s="81" ph="1"/>
    </row>
    <row r="250" spans="2:15" ht="20.100000000000001" customHeight="1" x14ac:dyDescent="0.15">
      <c r="B250" s="81" ph="1"/>
      <c r="K250" s="81" ph="1"/>
    </row>
    <row r="252" spans="2:15" ht="20.100000000000001" customHeight="1" x14ac:dyDescent="0.15">
      <c r="B252" s="81" ph="1"/>
      <c r="K252" s="81" ph="1"/>
    </row>
    <row r="254" spans="2:15" ht="20.100000000000001" customHeight="1" x14ac:dyDescent="0.15">
      <c r="B254" s="81" ph="1"/>
      <c r="K254" s="81" ph="1"/>
    </row>
    <row r="256" spans="2:15" ht="20.100000000000001" customHeight="1" x14ac:dyDescent="0.15">
      <c r="F256" s="81" ph="1"/>
      <c r="O256" s="81" ph="1"/>
    </row>
    <row r="258" spans="2:15" ht="20.100000000000001" customHeight="1" x14ac:dyDescent="0.15">
      <c r="B258" s="81" ph="1"/>
      <c r="K258" s="81" ph="1"/>
    </row>
    <row r="259" spans="2:15" ht="20.100000000000001" customHeight="1" x14ac:dyDescent="0.15">
      <c r="B259" s="81" ph="1"/>
      <c r="K259" s="81" ph="1"/>
    </row>
    <row r="262" spans="2:15" ht="20.100000000000001" customHeight="1" x14ac:dyDescent="0.15">
      <c r="B262" s="81" ph="1"/>
      <c r="F262" s="81" ph="1"/>
      <c r="K262" s="81" ph="1"/>
      <c r="O262" s="81" ph="1"/>
    </row>
    <row r="264" spans="2:15" ht="20.100000000000001" customHeight="1" x14ac:dyDescent="0.15">
      <c r="B264" s="81" ph="1"/>
      <c r="K264" s="81" ph="1"/>
    </row>
    <row r="266" spans="2:15" ht="20.100000000000001" customHeight="1" x14ac:dyDescent="0.15">
      <c r="B266" s="81" ph="1"/>
      <c r="K266" s="81" ph="1"/>
    </row>
    <row r="268" spans="2:15" ht="20.100000000000001" customHeight="1" x14ac:dyDescent="0.15">
      <c r="B268" s="81" ph="1"/>
      <c r="K268" s="81" ph="1"/>
    </row>
    <row r="270" spans="2:15" ht="20.100000000000001" customHeight="1" x14ac:dyDescent="0.15">
      <c r="B270" s="81" ph="1"/>
      <c r="F270" s="81" ph="1"/>
      <c r="K270" s="81" ph="1"/>
      <c r="O270" s="81" ph="1"/>
    </row>
    <row r="272" spans="2:15" ht="20.100000000000001" customHeight="1" x14ac:dyDescent="0.15">
      <c r="B272" s="81" ph="1"/>
      <c r="K272" s="81" ph="1"/>
    </row>
    <row r="274" spans="2:15" ht="20.100000000000001" customHeight="1" x14ac:dyDescent="0.15">
      <c r="B274" s="81" ph="1"/>
      <c r="K274" s="81" ph="1"/>
    </row>
    <row r="276" spans="2:15" ht="20.100000000000001" customHeight="1" x14ac:dyDescent="0.15">
      <c r="B276" s="81" ph="1"/>
      <c r="K276" s="81" ph="1"/>
    </row>
    <row r="278" spans="2:15" ht="20.100000000000001" customHeight="1" x14ac:dyDescent="0.15">
      <c r="B278" s="81" ph="1"/>
      <c r="F278" s="81" ph="1"/>
      <c r="K278" s="81" ph="1"/>
      <c r="O278" s="81" ph="1"/>
    </row>
    <row r="280" spans="2:15" ht="20.100000000000001" customHeight="1" x14ac:dyDescent="0.15">
      <c r="B280" s="81" ph="1"/>
      <c r="K280" s="81" ph="1"/>
    </row>
    <row r="281" spans="2:15" ht="20.100000000000001" customHeight="1" x14ac:dyDescent="0.15">
      <c r="B281" s="81" ph="1"/>
      <c r="K281" s="81" ph="1"/>
    </row>
    <row r="282" spans="2:15" ht="20.100000000000001" customHeight="1" x14ac:dyDescent="0.15">
      <c r="B282" s="81" ph="1"/>
      <c r="K282" s="81" ph="1"/>
    </row>
    <row r="284" spans="2:15" ht="20.100000000000001" customHeight="1" x14ac:dyDescent="0.15">
      <c r="B284" s="81" ph="1"/>
      <c r="K284" s="81" ph="1"/>
    </row>
    <row r="286" spans="2:15" ht="20.100000000000001" customHeight="1" x14ac:dyDescent="0.15">
      <c r="B286" s="81" ph="1"/>
      <c r="F286" s="81" ph="1"/>
      <c r="K286" s="81" ph="1"/>
      <c r="O286" s="81" ph="1"/>
    </row>
    <row r="288" spans="2:15" ht="20.100000000000001" customHeight="1" x14ac:dyDescent="0.15">
      <c r="B288" s="81" ph="1"/>
      <c r="K288" s="81" ph="1"/>
    </row>
    <row r="289" spans="2:15" ht="20.100000000000001" customHeight="1" x14ac:dyDescent="0.15">
      <c r="B289" s="81" ph="1"/>
      <c r="K289" s="81" ph="1"/>
    </row>
    <row r="290" spans="2:15" ht="20.100000000000001" customHeight="1" x14ac:dyDescent="0.15">
      <c r="B290" s="81" ph="1"/>
      <c r="K290" s="81" ph="1"/>
    </row>
    <row r="292" spans="2:15" ht="20.100000000000001" customHeight="1" x14ac:dyDescent="0.15">
      <c r="B292" s="81" ph="1"/>
      <c r="K292" s="81" ph="1"/>
    </row>
    <row r="294" spans="2:15" ht="20.100000000000001" customHeight="1" x14ac:dyDescent="0.15">
      <c r="B294" s="81" ph="1"/>
      <c r="F294" s="81" ph="1"/>
      <c r="K294" s="81" ph="1"/>
      <c r="O294" s="81" ph="1"/>
    </row>
    <row r="296" spans="2:15" ht="20.100000000000001" customHeight="1" x14ac:dyDescent="0.15">
      <c r="B296" s="81" ph="1"/>
      <c r="K296" s="81" ph="1"/>
    </row>
    <row r="297" spans="2:15" ht="20.100000000000001" customHeight="1" x14ac:dyDescent="0.15">
      <c r="B297" s="81" ph="1"/>
      <c r="K297" s="81" ph="1"/>
    </row>
    <row r="298" spans="2:15" ht="20.100000000000001" customHeight="1" x14ac:dyDescent="0.15">
      <c r="B298" s="81" ph="1"/>
      <c r="K298" s="81" ph="1"/>
    </row>
    <row r="300" spans="2:15" ht="20.100000000000001" customHeight="1" x14ac:dyDescent="0.15">
      <c r="B300" s="81" ph="1"/>
      <c r="K300" s="81" ph="1"/>
    </row>
    <row r="302" spans="2:15" ht="20.100000000000001" customHeight="1" x14ac:dyDescent="0.15">
      <c r="B302" s="81" ph="1"/>
      <c r="F302" s="81" ph="1"/>
      <c r="K302" s="81" ph="1"/>
      <c r="O302" s="81" ph="1"/>
    </row>
    <row r="304" spans="2:15" ht="20.100000000000001" customHeight="1" x14ac:dyDescent="0.15">
      <c r="B304" s="81" ph="1"/>
      <c r="K304" s="81" ph="1"/>
    </row>
    <row r="305" spans="2:15" ht="20.100000000000001" customHeight="1" x14ac:dyDescent="0.15">
      <c r="B305" s="81" ph="1"/>
      <c r="K305" s="81" ph="1"/>
    </row>
    <row r="306" spans="2:15" ht="20.100000000000001" customHeight="1" x14ac:dyDescent="0.15">
      <c r="B306" s="81" ph="1"/>
      <c r="K306" s="81" ph="1"/>
    </row>
    <row r="308" spans="2:15" ht="20.100000000000001" customHeight="1" x14ac:dyDescent="0.15">
      <c r="B308" s="81" ph="1"/>
      <c r="K308" s="81" ph="1"/>
    </row>
    <row r="309" spans="2:15" ht="20.100000000000001" customHeight="1" x14ac:dyDescent="0.15">
      <c r="B309" s="81" ph="1"/>
      <c r="K309" s="81" ph="1"/>
    </row>
    <row r="310" spans="2:15" ht="20.100000000000001" customHeight="1" x14ac:dyDescent="0.15">
      <c r="B310" s="81" ph="1"/>
      <c r="K310" s="81" ph="1"/>
    </row>
    <row r="312" spans="2:15" ht="20.100000000000001" customHeight="1" x14ac:dyDescent="0.15">
      <c r="B312" s="81" ph="1"/>
      <c r="F312" s="81" ph="1"/>
      <c r="K312" s="81" ph="1"/>
      <c r="O312" s="81" ph="1"/>
    </row>
    <row r="314" spans="2:15" ht="20.100000000000001" customHeight="1" x14ac:dyDescent="0.15">
      <c r="B314" s="81" ph="1"/>
      <c r="K314" s="81" ph="1"/>
    </row>
    <row r="315" spans="2:15" ht="20.100000000000001" customHeight="1" x14ac:dyDescent="0.15">
      <c r="B315" s="81" ph="1"/>
      <c r="K315" s="81" ph="1"/>
    </row>
    <row r="316" spans="2:15" ht="20.100000000000001" customHeight="1" x14ac:dyDescent="0.15">
      <c r="B316" s="81" ph="1"/>
      <c r="K316" s="81" ph="1"/>
    </row>
    <row r="318" spans="2:15" ht="20.100000000000001" customHeight="1" x14ac:dyDescent="0.15">
      <c r="B318" s="81" ph="1"/>
      <c r="K318" s="81" ph="1"/>
    </row>
    <row r="320" spans="2:15" ht="20.100000000000001" customHeight="1" x14ac:dyDescent="0.15">
      <c r="B320" s="81" ph="1"/>
      <c r="K320" s="81" ph="1"/>
    </row>
    <row r="321" spans="2:15" ht="20.100000000000001" customHeight="1" x14ac:dyDescent="0.15">
      <c r="B321" s="81" ph="1"/>
      <c r="K321" s="81" ph="1"/>
    </row>
    <row r="322" spans="2:15" ht="20.100000000000001" customHeight="1" x14ac:dyDescent="0.15">
      <c r="B322" s="81" ph="1"/>
      <c r="K322" s="81" ph="1"/>
    </row>
    <row r="324" spans="2:15" ht="20.100000000000001" customHeight="1" x14ac:dyDescent="0.15">
      <c r="B324" s="81" ph="1"/>
      <c r="F324" s="81" ph="1"/>
      <c r="K324" s="81" ph="1"/>
      <c r="O324" s="81" ph="1"/>
    </row>
    <row r="326" spans="2:15" ht="20.100000000000001" customHeight="1" x14ac:dyDescent="0.15">
      <c r="B326" s="81" ph="1"/>
      <c r="K326" s="81" ph="1"/>
    </row>
    <row r="327" spans="2:15" ht="20.100000000000001" customHeight="1" x14ac:dyDescent="0.15">
      <c r="B327" s="81" ph="1"/>
      <c r="K327" s="81" ph="1"/>
    </row>
    <row r="328" spans="2:15" ht="20.100000000000001" customHeight="1" x14ac:dyDescent="0.15">
      <c r="B328" s="81" ph="1"/>
      <c r="K328" s="81" ph="1"/>
    </row>
    <row r="330" spans="2:15" ht="20.100000000000001" customHeight="1" x14ac:dyDescent="0.15">
      <c r="B330" s="81" ph="1"/>
      <c r="K330" s="81" ph="1"/>
    </row>
    <row r="332" spans="2:15" ht="20.100000000000001" customHeight="1" x14ac:dyDescent="0.15">
      <c r="B332" s="81" ph="1"/>
      <c r="K332" s="81" ph="1"/>
    </row>
    <row r="333" spans="2:15" ht="20.100000000000001" customHeight="1" x14ac:dyDescent="0.15">
      <c r="B333" s="81" ph="1"/>
      <c r="K333" s="81" ph="1"/>
    </row>
    <row r="335" spans="2:15" ht="20.100000000000001" customHeight="1" x14ac:dyDescent="0.15">
      <c r="B335" s="81" ph="1"/>
      <c r="K335" s="81" ph="1"/>
    </row>
    <row r="336" spans="2:15" ht="20.100000000000001" customHeight="1" x14ac:dyDescent="0.15">
      <c r="B336" s="81" ph="1"/>
      <c r="K336" s="81" ph="1"/>
    </row>
    <row r="338" spans="2:15" ht="20.100000000000001" customHeight="1" x14ac:dyDescent="0.15">
      <c r="B338" s="81" ph="1"/>
      <c r="K338" s="81" ph="1"/>
    </row>
    <row r="339" spans="2:15" ht="20.100000000000001" customHeight="1" x14ac:dyDescent="0.15">
      <c r="B339" s="81" ph="1"/>
      <c r="K339" s="81" ph="1"/>
    </row>
    <row r="340" spans="2:15" ht="20.100000000000001" customHeight="1" x14ac:dyDescent="0.15">
      <c r="B340" s="81" ph="1"/>
      <c r="K340" s="81" ph="1"/>
    </row>
    <row r="342" spans="2:15" ht="20.100000000000001" customHeight="1" x14ac:dyDescent="0.15">
      <c r="B342" s="81" ph="1"/>
      <c r="F342" s="81" ph="1"/>
      <c r="K342" s="81" ph="1"/>
      <c r="O342" s="81" ph="1"/>
    </row>
    <row r="344" spans="2:15" ht="20.100000000000001" customHeight="1" x14ac:dyDescent="0.15">
      <c r="B344" s="81" ph="1"/>
      <c r="K344" s="81" ph="1"/>
    </row>
    <row r="345" spans="2:15" ht="20.100000000000001" customHeight="1" x14ac:dyDescent="0.15">
      <c r="B345" s="81" ph="1"/>
      <c r="K345" s="81" ph="1"/>
    </row>
    <row r="346" spans="2:15" ht="20.100000000000001" customHeight="1" x14ac:dyDescent="0.15">
      <c r="B346" s="81" ph="1"/>
      <c r="K346" s="81" ph="1"/>
    </row>
    <row r="348" spans="2:15" ht="20.100000000000001" customHeight="1" x14ac:dyDescent="0.15">
      <c r="B348" s="81" ph="1"/>
      <c r="K348" s="81" ph="1"/>
    </row>
    <row r="350" spans="2:15" ht="20.100000000000001" customHeight="1" x14ac:dyDescent="0.15">
      <c r="B350" s="81" ph="1"/>
      <c r="K350" s="81" ph="1"/>
    </row>
    <row r="351" spans="2:15" ht="20.100000000000001" customHeight="1" x14ac:dyDescent="0.15">
      <c r="B351" s="81" ph="1"/>
      <c r="K351" s="81" ph="1"/>
    </row>
    <row r="353" spans="2:15" ht="20.100000000000001" customHeight="1" x14ac:dyDescent="0.15">
      <c r="B353" s="81" ph="1"/>
      <c r="K353" s="81" ph="1"/>
    </row>
    <row r="354" spans="2:15" ht="20.100000000000001" customHeight="1" x14ac:dyDescent="0.15">
      <c r="B354" s="81" ph="1"/>
      <c r="K354" s="81" ph="1"/>
    </row>
    <row r="355" spans="2:15" ht="20.100000000000001" customHeight="1" x14ac:dyDescent="0.15">
      <c r="B355" s="81" ph="1"/>
      <c r="K355" s="81" ph="1"/>
    </row>
    <row r="357" spans="2:15" ht="20.100000000000001" customHeight="1" x14ac:dyDescent="0.15">
      <c r="B357" s="81" ph="1"/>
      <c r="F357" s="81" ph="1"/>
      <c r="K357" s="81" ph="1"/>
      <c r="O357" s="81" ph="1"/>
    </row>
    <row r="359" spans="2:15" ht="20.100000000000001" customHeight="1" x14ac:dyDescent="0.15">
      <c r="B359" s="81" ph="1"/>
      <c r="K359" s="81" ph="1"/>
    </row>
    <row r="360" spans="2:15" ht="20.100000000000001" customHeight="1" x14ac:dyDescent="0.15">
      <c r="B360" s="81" ph="1"/>
      <c r="K360" s="81" ph="1"/>
    </row>
    <row r="361" spans="2:15" ht="20.100000000000001" customHeight="1" x14ac:dyDescent="0.15">
      <c r="B361" s="81" ph="1"/>
      <c r="K361" s="81" ph="1"/>
    </row>
    <row r="363" spans="2:15" ht="20.100000000000001" customHeight="1" x14ac:dyDescent="0.15">
      <c r="B363" s="81" ph="1"/>
      <c r="K363" s="81" ph="1"/>
    </row>
    <row r="365" spans="2:15" ht="20.100000000000001" customHeight="1" x14ac:dyDescent="0.15">
      <c r="B365" s="81" ph="1"/>
      <c r="K365" s="81" ph="1"/>
    </row>
    <row r="366" spans="2:15" ht="20.100000000000001" customHeight="1" x14ac:dyDescent="0.15">
      <c r="B366" s="81" ph="1"/>
      <c r="K366" s="81" ph="1"/>
    </row>
    <row r="367" spans="2:15" ht="20.100000000000001" customHeight="1" x14ac:dyDescent="0.15">
      <c r="B367" s="81" ph="1"/>
      <c r="K367" s="81" ph="1"/>
    </row>
    <row r="368" spans="2:15" ht="20.100000000000001" customHeight="1" x14ac:dyDescent="0.15">
      <c r="B368" s="81" ph="1"/>
      <c r="K368" s="81" ph="1"/>
    </row>
    <row r="369" spans="2:11" ht="20.100000000000001" customHeight="1" x14ac:dyDescent="0.15">
      <c r="B369" s="81" ph="1"/>
      <c r="K369" s="81" ph="1"/>
    </row>
    <row r="370" spans="2:11" ht="20.100000000000001" customHeight="1" x14ac:dyDescent="0.15">
      <c r="B370" s="81" ph="1"/>
      <c r="K370" s="81" ph="1"/>
    </row>
    <row r="372" spans="2:11" ht="20.100000000000001" customHeight="1" x14ac:dyDescent="0.15">
      <c r="B372" s="81" ph="1"/>
      <c r="K372" s="81" ph="1"/>
    </row>
    <row r="374" spans="2:11" ht="20.100000000000001" customHeight="1" x14ac:dyDescent="0.15">
      <c r="B374" s="81" ph="1"/>
      <c r="K374" s="81" ph="1"/>
    </row>
    <row r="375" spans="2:11" ht="20.100000000000001" customHeight="1" x14ac:dyDescent="0.15">
      <c r="B375" s="81" ph="1"/>
      <c r="K375" s="81" ph="1"/>
    </row>
    <row r="376" spans="2:11" ht="20.100000000000001" customHeight="1" x14ac:dyDescent="0.15">
      <c r="B376" s="81" ph="1"/>
      <c r="K376" s="81" ph="1"/>
    </row>
  </sheetData>
  <sheetProtection formatCells="0" formatColumns="0" formatRows="0"/>
  <mergeCells count="289">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 ref="A24:B24"/>
    <mergeCell ref="C24:H24"/>
    <mergeCell ref="A25:B25"/>
    <mergeCell ref="C25:H25"/>
    <mergeCell ref="A26:B26"/>
    <mergeCell ref="C26:H26"/>
    <mergeCell ref="D16:E16"/>
    <mergeCell ref="G16:H16"/>
    <mergeCell ref="B18:B19"/>
    <mergeCell ref="H21:H22"/>
    <mergeCell ref="C22:G22"/>
    <mergeCell ref="A23:B23"/>
    <mergeCell ref="C23:H23"/>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79:B79"/>
    <mergeCell ref="C79:H79"/>
    <mergeCell ref="A80:A95"/>
    <mergeCell ref="C80:G80"/>
    <mergeCell ref="C81:G81"/>
    <mergeCell ref="C82:F82"/>
    <mergeCell ref="C83:F83"/>
    <mergeCell ref="C84:H84"/>
    <mergeCell ref="C85:H85"/>
    <mergeCell ref="D86:H86"/>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79:B179"/>
    <mergeCell ref="C179:H179"/>
    <mergeCell ref="A180:A189"/>
    <mergeCell ref="C180:H180"/>
    <mergeCell ref="C181:H181"/>
    <mergeCell ref="C182:H182"/>
    <mergeCell ref="C183:F183"/>
    <mergeCell ref="C184:H184"/>
    <mergeCell ref="C185:H185"/>
    <mergeCell ref="B186:B18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00000000-0002-0000-0E00-000000000000}">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workbookViewId="0">
      <selection activeCell="B2" sqref="B2"/>
    </sheetView>
  </sheetViews>
  <sheetFormatPr defaultRowHeight="13.5" x14ac:dyDescent="0.15"/>
  <cols>
    <col min="1" max="1" width="21.125" customWidth="1"/>
    <col min="2" max="2" width="116.875" customWidth="1"/>
  </cols>
  <sheetData>
    <row r="1" spans="1:2" ht="20.100000000000001" customHeight="1" x14ac:dyDescent="0.15">
      <c r="A1" s="37" t="s">
        <v>73</v>
      </c>
    </row>
    <row r="2" spans="1:2" ht="20.100000000000001" customHeight="1" x14ac:dyDescent="0.15">
      <c r="A2" s="46" t="s">
        <v>74</v>
      </c>
    </row>
    <row r="3" spans="1:2" ht="20.100000000000001" customHeight="1" thickBot="1" x14ac:dyDescent="0.2">
      <c r="A3" s="63" t="s">
        <v>708</v>
      </c>
    </row>
    <row r="4" spans="1:2" ht="20.100000000000001" customHeight="1" thickBot="1" x14ac:dyDescent="0.2">
      <c r="A4" s="41" t="s">
        <v>75</v>
      </c>
      <c r="B4" s="42" t="s">
        <v>76</v>
      </c>
    </row>
    <row r="5" spans="1:2" ht="20.100000000000001" customHeight="1" x14ac:dyDescent="0.15">
      <c r="A5" s="338" t="s">
        <v>77</v>
      </c>
      <c r="B5" s="325" t="s">
        <v>709</v>
      </c>
    </row>
    <row r="6" spans="1:2" ht="20.100000000000001" customHeight="1" x14ac:dyDescent="0.15">
      <c r="A6" s="339"/>
      <c r="B6" s="43" t="s">
        <v>710</v>
      </c>
    </row>
    <row r="7" spans="1:2" ht="20.100000000000001" customHeight="1" x14ac:dyDescent="0.15">
      <c r="A7" s="339"/>
      <c r="B7" s="43" t="s">
        <v>711</v>
      </c>
    </row>
    <row r="8" spans="1:2" ht="20.100000000000001" customHeight="1" x14ac:dyDescent="0.15">
      <c r="A8" s="339"/>
      <c r="B8" s="43" t="s">
        <v>712</v>
      </c>
    </row>
    <row r="9" spans="1:2" ht="20.100000000000001" customHeight="1" x14ac:dyDescent="0.15">
      <c r="A9" s="339"/>
      <c r="B9" s="43" t="s">
        <v>713</v>
      </c>
    </row>
    <row r="10" spans="1:2" ht="20.100000000000001" customHeight="1" x14ac:dyDescent="0.15">
      <c r="A10" s="339"/>
      <c r="B10" s="43" t="s">
        <v>714</v>
      </c>
    </row>
    <row r="11" spans="1:2" ht="20.100000000000001" customHeight="1" x14ac:dyDescent="0.15">
      <c r="A11" s="339"/>
      <c r="B11" s="43" t="s">
        <v>715</v>
      </c>
    </row>
    <row r="12" spans="1:2" ht="20.100000000000001" customHeight="1" x14ac:dyDescent="0.15">
      <c r="A12" s="339"/>
      <c r="B12" s="43" t="s">
        <v>716</v>
      </c>
    </row>
    <row r="13" spans="1:2" ht="20.100000000000001" customHeight="1" x14ac:dyDescent="0.15">
      <c r="A13" s="339"/>
      <c r="B13" s="43"/>
    </row>
    <row r="14" spans="1:2" x14ac:dyDescent="0.15">
      <c r="A14" s="339"/>
      <c r="B14" s="325" t="s">
        <v>717</v>
      </c>
    </row>
    <row r="15" spans="1:2" x14ac:dyDescent="0.15">
      <c r="A15" s="339"/>
      <c r="B15" s="43" t="s">
        <v>718</v>
      </c>
    </row>
    <row r="16" spans="1:2" x14ac:dyDescent="0.15">
      <c r="A16" s="339"/>
      <c r="B16" s="43" t="s">
        <v>719</v>
      </c>
    </row>
    <row r="17" spans="1:2" x14ac:dyDescent="0.15">
      <c r="A17" s="339"/>
      <c r="B17" s="43"/>
    </row>
    <row r="18" spans="1:2" x14ac:dyDescent="0.15">
      <c r="A18" s="339"/>
      <c r="B18" s="326" t="s">
        <v>720</v>
      </c>
    </row>
    <row r="19" spans="1:2" x14ac:dyDescent="0.15">
      <c r="A19" s="339"/>
      <c r="B19" s="43" t="s">
        <v>721</v>
      </c>
    </row>
    <row r="20" spans="1:2" x14ac:dyDescent="0.15">
      <c r="A20" s="339"/>
      <c r="B20" s="43" t="s">
        <v>722</v>
      </c>
    </row>
    <row r="21" spans="1:2" x14ac:dyDescent="0.15">
      <c r="A21" s="339"/>
      <c r="B21" s="43"/>
    </row>
    <row r="22" spans="1:2" x14ac:dyDescent="0.15">
      <c r="A22" s="339"/>
      <c r="B22" s="325" t="s">
        <v>723</v>
      </c>
    </row>
    <row r="23" spans="1:2" x14ac:dyDescent="0.15">
      <c r="A23" s="339"/>
      <c r="B23" s="43" t="s">
        <v>724</v>
      </c>
    </row>
    <row r="24" spans="1:2" ht="14.25" thickBot="1" x14ac:dyDescent="0.2">
      <c r="A24" s="340"/>
      <c r="B24" s="44" t="s">
        <v>719</v>
      </c>
    </row>
    <row r="25" spans="1:2" ht="14.25" thickBot="1" x14ac:dyDescent="0.2">
      <c r="A25" s="45" t="s">
        <v>78</v>
      </c>
      <c r="B25" s="44" t="s">
        <v>79</v>
      </c>
    </row>
  </sheetData>
  <mergeCells count="1">
    <mergeCell ref="A5:A24"/>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9"/>
  <sheetViews>
    <sheetView view="pageBreakPreview" zoomScaleNormal="100" zoomScaleSheetLayoutView="100" workbookViewId="0">
      <selection activeCell="A6" sqref="A6:AH6"/>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35" ht="26.45" customHeight="1" x14ac:dyDescent="0.15">
      <c r="A1" s="341" t="s">
        <v>479</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row>
    <row r="2" spans="1:35" ht="13.9" customHeight="1" x14ac:dyDescent="0.1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row>
    <row r="3" spans="1:35" ht="36" customHeight="1" x14ac:dyDescent="0.15">
      <c r="A3" s="348" t="s">
        <v>0</v>
      </c>
      <c r="B3" s="348"/>
      <c r="C3" s="348"/>
      <c r="D3" s="349"/>
      <c r="E3" s="349"/>
      <c r="F3" s="349"/>
      <c r="G3" s="349"/>
      <c r="H3" s="349"/>
      <c r="I3" s="349"/>
      <c r="J3" s="349"/>
      <c r="K3" s="349"/>
      <c r="L3" s="351"/>
      <c r="M3" s="352"/>
      <c r="N3" s="352"/>
      <c r="O3" s="352"/>
      <c r="P3" s="352"/>
      <c r="Q3" s="352"/>
      <c r="R3" s="352"/>
      <c r="S3" s="352"/>
      <c r="T3" s="352"/>
      <c r="U3" s="352"/>
      <c r="V3" s="352"/>
      <c r="W3" s="352"/>
      <c r="X3" s="352"/>
      <c r="Y3" s="352"/>
      <c r="Z3" s="352"/>
      <c r="AA3" s="352"/>
      <c r="AB3" s="352"/>
      <c r="AC3" s="352"/>
      <c r="AD3" s="352"/>
      <c r="AE3" s="352"/>
      <c r="AF3" s="352"/>
      <c r="AG3" s="352"/>
      <c r="AH3" s="352"/>
      <c r="AI3" s="352"/>
    </row>
    <row r="4" spans="1:35" ht="13.9" customHeight="1" x14ac:dyDescent="0.15">
      <c r="A4" s="218"/>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35" ht="33" customHeight="1" x14ac:dyDescent="0.15">
      <c r="A5" s="350" t="s">
        <v>678</v>
      </c>
      <c r="B5" s="350"/>
      <c r="C5" s="350"/>
      <c r="D5" s="350"/>
      <c r="E5" s="350"/>
      <c r="F5" s="350"/>
      <c r="G5" s="350"/>
      <c r="H5" s="350"/>
      <c r="I5" s="350"/>
      <c r="J5" s="350"/>
      <c r="K5" s="350"/>
      <c r="L5" s="353"/>
      <c r="M5" s="353"/>
      <c r="N5" s="353"/>
      <c r="O5" s="353"/>
      <c r="P5" s="353"/>
      <c r="Q5" s="353"/>
      <c r="R5" s="353"/>
      <c r="S5" s="353"/>
      <c r="T5" s="353"/>
      <c r="U5" s="353"/>
      <c r="V5" s="353"/>
      <c r="W5" s="353"/>
      <c r="X5" s="353"/>
      <c r="Y5" s="353"/>
      <c r="Z5" s="353"/>
      <c r="AA5" s="353"/>
      <c r="AB5" s="353"/>
      <c r="AC5" s="353"/>
      <c r="AD5" s="353"/>
      <c r="AE5" s="353"/>
      <c r="AF5" s="353"/>
      <c r="AG5" s="353"/>
      <c r="AH5" s="353"/>
      <c r="AI5" s="353"/>
    </row>
    <row r="6" spans="1:35" ht="13.9" customHeight="1" x14ac:dyDescent="0.15">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row>
    <row r="7" spans="1:35" ht="26.45" customHeight="1" x14ac:dyDescent="0.15">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row>
    <row r="8" spans="1:35" ht="26.45" customHeight="1" x14ac:dyDescent="0.15">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row>
    <row r="9" spans="1:35" ht="56.25" customHeight="1" x14ac:dyDescent="0.15">
      <c r="B9" s="344" t="s">
        <v>437</v>
      </c>
      <c r="C9" s="344"/>
      <c r="D9" s="344"/>
      <c r="E9" s="344"/>
      <c r="F9" s="344"/>
      <c r="G9" s="344"/>
      <c r="H9" s="344"/>
      <c r="I9" s="344"/>
      <c r="J9" s="345" t="s">
        <v>319</v>
      </c>
      <c r="K9" s="346"/>
      <c r="L9" s="346"/>
      <c r="M9" s="346"/>
      <c r="N9" s="346"/>
      <c r="O9" s="346"/>
      <c r="P9" s="346"/>
      <c r="Q9" s="346"/>
      <c r="R9" s="346"/>
      <c r="S9" s="346"/>
      <c r="T9" s="346"/>
      <c r="U9" s="346"/>
      <c r="V9" s="346"/>
      <c r="W9" s="346"/>
      <c r="X9" s="346"/>
      <c r="Y9" s="346"/>
      <c r="Z9" s="347"/>
      <c r="AA9" s="248"/>
      <c r="AB9" s="248"/>
      <c r="AC9" s="248"/>
      <c r="AD9" s="248"/>
      <c r="AE9" s="248"/>
      <c r="AF9" s="248"/>
      <c r="AG9" s="248"/>
      <c r="AH9" s="248"/>
      <c r="AI9" s="247"/>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2"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選択肢!$M$3:$M$23</xm:f>
          </x14:formula1>
          <xm:sqref>D3</xm:sqref>
        </x14:dataValidation>
        <x14:dataValidation type="list" allowBlank="1" showInputMessage="1" showErrorMessage="1" xr:uid="{00000000-0002-0000-0200-00000100000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FFCD"/>
  </sheetPr>
  <dimension ref="A2:AC42"/>
  <sheetViews>
    <sheetView showZeros="0" view="pageBreakPreview" zoomScale="110" zoomScaleNormal="100" zoomScaleSheetLayoutView="110" workbookViewId="0">
      <selection activeCell="C6" sqref="C6:U6"/>
    </sheetView>
  </sheetViews>
  <sheetFormatPr defaultRowHeight="13.5" x14ac:dyDescent="0.15"/>
  <cols>
    <col min="1" max="1" width="4" customWidth="1"/>
    <col min="2" max="2" width="16.375" customWidth="1"/>
    <col min="3" max="3" width="2.625" customWidth="1"/>
    <col min="4" max="4" width="3.625" customWidth="1"/>
    <col min="5" max="8" width="2.625" customWidth="1"/>
    <col min="9" max="9" width="5.625" customWidth="1"/>
    <col min="10" max="10" width="4.625" customWidth="1"/>
    <col min="11" max="12" width="2.625" customWidth="1"/>
    <col min="13" max="13" width="8.625" customWidth="1"/>
    <col min="14" max="15" width="2.625" customWidth="1"/>
    <col min="16" max="16" width="8.625" customWidth="1"/>
    <col min="17" max="17" width="2.625" customWidth="1"/>
    <col min="18" max="18" width="5.625" customWidth="1"/>
    <col min="19" max="19" width="4.625" customWidth="1"/>
    <col min="20" max="20" width="2.625" customWidth="1"/>
    <col min="21" max="21" width="10.625" customWidth="1"/>
    <col min="22" max="22" width="2.5" customWidth="1"/>
    <col min="23" max="23" width="8.25" customWidth="1"/>
    <col min="24" max="24" width="1.625" customWidth="1"/>
    <col min="25" max="25" width="12.375" customWidth="1"/>
    <col min="26" max="26" width="35" customWidth="1"/>
    <col min="27" max="27" width="48.875" customWidth="1"/>
  </cols>
  <sheetData>
    <row r="2" spans="1:29" ht="24.6" customHeight="1" x14ac:dyDescent="0.15">
      <c r="A2" s="32" t="s">
        <v>525</v>
      </c>
      <c r="B2" s="25"/>
      <c r="C2" s="355"/>
      <c r="D2" s="355"/>
      <c r="E2" s="355"/>
      <c r="F2" s="355"/>
      <c r="G2" s="355"/>
      <c r="H2" s="355"/>
      <c r="I2" s="355"/>
      <c r="J2" s="355"/>
      <c r="K2" s="355"/>
      <c r="L2" s="355"/>
      <c r="M2" s="355"/>
      <c r="N2" s="355"/>
      <c r="O2" s="355"/>
      <c r="P2" s="355"/>
      <c r="Q2" s="355"/>
      <c r="R2" s="355"/>
      <c r="S2" s="356"/>
      <c r="T2" s="370" t="s">
        <v>0</v>
      </c>
      <c r="U2" s="371"/>
      <c r="V2" s="283"/>
    </row>
    <row r="3" spans="1:29" ht="24.75" customHeight="1" x14ac:dyDescent="0.15">
      <c r="A3" s="382" t="s">
        <v>577</v>
      </c>
      <c r="B3" s="382"/>
      <c r="C3" s="382"/>
      <c r="D3" s="382"/>
      <c r="E3" s="382"/>
      <c r="F3" s="382"/>
      <c r="G3" s="382"/>
      <c r="H3" s="382"/>
      <c r="I3" s="382"/>
      <c r="J3" s="382"/>
      <c r="K3" s="382"/>
      <c r="L3" s="382"/>
      <c r="M3" s="382"/>
      <c r="N3" s="382"/>
      <c r="O3" s="382"/>
      <c r="P3" s="382"/>
      <c r="Q3" s="382"/>
      <c r="R3" s="382"/>
      <c r="S3" s="383"/>
      <c r="T3" s="368"/>
      <c r="U3" s="369"/>
      <c r="V3" s="284"/>
    </row>
    <row r="4" spans="1:29" ht="24.75" customHeight="1" x14ac:dyDescent="0.15">
      <c r="A4" s="374" t="s">
        <v>80</v>
      </c>
      <c r="B4" s="374"/>
      <c r="C4" s="374"/>
      <c r="D4" s="374"/>
      <c r="E4" s="374"/>
      <c r="F4" s="374"/>
      <c r="G4" s="374"/>
      <c r="H4" s="374"/>
      <c r="I4" s="374"/>
      <c r="J4" s="374"/>
      <c r="K4" s="374"/>
      <c r="L4" s="374"/>
      <c r="M4" s="374"/>
      <c r="N4" s="374"/>
      <c r="O4" s="374"/>
      <c r="P4" s="374"/>
      <c r="Q4" s="374"/>
      <c r="R4" s="374"/>
      <c r="S4" s="374"/>
      <c r="T4" s="368"/>
      <c r="U4" s="369"/>
      <c r="V4" s="284"/>
      <c r="W4" s="244"/>
      <c r="X4" s="244"/>
    </row>
    <row r="5" spans="1:29" x14ac:dyDescent="0.15">
      <c r="A5" s="357" t="s">
        <v>15</v>
      </c>
      <c r="B5" s="26" t="s">
        <v>81</v>
      </c>
      <c r="C5" s="362" t="s">
        <v>452</v>
      </c>
      <c r="D5" s="363"/>
      <c r="E5" s="363"/>
      <c r="F5" s="363"/>
      <c r="G5" s="363"/>
      <c r="H5" s="363"/>
      <c r="I5" s="363"/>
      <c r="J5" s="363"/>
      <c r="K5" s="363"/>
      <c r="L5" s="363"/>
      <c r="M5" s="363"/>
      <c r="N5" s="363"/>
      <c r="O5" s="363"/>
      <c r="P5" s="363"/>
      <c r="Q5" s="363"/>
      <c r="R5" s="363"/>
      <c r="S5" s="363"/>
      <c r="T5" s="363"/>
      <c r="U5" s="364"/>
      <c r="V5" s="285"/>
    </row>
    <row r="6" spans="1:29" ht="21" customHeight="1" thickBot="1" x14ac:dyDescent="0.2">
      <c r="A6" s="358"/>
      <c r="B6" s="27" t="s">
        <v>1</v>
      </c>
      <c r="C6" s="365" t="s">
        <v>459</v>
      </c>
      <c r="D6" s="366"/>
      <c r="E6" s="366"/>
      <c r="F6" s="366"/>
      <c r="G6" s="366"/>
      <c r="H6" s="366"/>
      <c r="I6" s="366"/>
      <c r="J6" s="366"/>
      <c r="K6" s="366"/>
      <c r="L6" s="366"/>
      <c r="M6" s="366"/>
      <c r="N6" s="366"/>
      <c r="O6" s="366"/>
      <c r="P6" s="366"/>
      <c r="Q6" s="366"/>
      <c r="R6" s="366"/>
      <c r="S6" s="366"/>
      <c r="T6" s="366"/>
      <c r="U6" s="367"/>
      <c r="V6" s="285"/>
      <c r="W6" s="302">
        <f>LEN(C6)</f>
        <v>7</v>
      </c>
      <c r="X6" s="302"/>
      <c r="Y6" s="303" t="s">
        <v>510</v>
      </c>
      <c r="Z6" s="304"/>
      <c r="AA6" s="304"/>
    </row>
    <row r="7" spans="1:29" ht="21" customHeight="1" thickBot="1" x14ac:dyDescent="0.2">
      <c r="A7" s="359"/>
      <c r="B7" s="50" t="s">
        <v>2</v>
      </c>
      <c r="C7" s="375" t="s">
        <v>432</v>
      </c>
      <c r="D7" s="376"/>
      <c r="E7" s="376"/>
      <c r="F7" s="376"/>
      <c r="G7" s="376"/>
      <c r="H7" s="376"/>
      <c r="I7" s="376"/>
      <c r="J7" s="376"/>
      <c r="K7" s="376"/>
      <c r="L7" s="376"/>
      <c r="M7" s="376"/>
      <c r="N7" s="376"/>
      <c r="O7" s="376"/>
      <c r="P7" s="376"/>
      <c r="Q7" s="376"/>
      <c r="R7" s="376"/>
      <c r="S7" s="376"/>
      <c r="T7" s="376"/>
      <c r="U7" s="377"/>
      <c r="V7" s="286"/>
      <c r="W7" s="304" t="s">
        <v>367</v>
      </c>
      <c r="X7" s="304"/>
      <c r="Y7" s="304"/>
      <c r="Z7" s="304"/>
      <c r="AA7" s="304"/>
    </row>
    <row r="8" spans="1:29" ht="24.95" customHeight="1" thickBot="1" x14ac:dyDescent="0.2">
      <c r="A8" s="359"/>
      <c r="B8" s="98" t="s">
        <v>5</v>
      </c>
      <c r="C8" s="375" t="s">
        <v>338</v>
      </c>
      <c r="D8" s="376"/>
      <c r="E8" s="376"/>
      <c r="F8" s="376"/>
      <c r="G8" s="376"/>
      <c r="H8" s="376"/>
      <c r="I8" s="376"/>
      <c r="J8" s="376"/>
      <c r="K8" s="376"/>
      <c r="L8" s="376"/>
      <c r="M8" s="376"/>
      <c r="N8" s="376"/>
      <c r="O8" s="376"/>
      <c r="P8" s="376"/>
      <c r="Q8" s="376"/>
      <c r="R8" s="376"/>
      <c r="S8" s="376"/>
      <c r="T8" s="376"/>
      <c r="U8" s="377"/>
      <c r="V8" s="286"/>
      <c r="W8" s="304" t="s">
        <v>367</v>
      </c>
      <c r="X8" s="304"/>
      <c r="Y8" s="304"/>
      <c r="Z8" s="304"/>
      <c r="AA8" s="304"/>
    </row>
    <row r="9" spans="1:29" ht="24.95" customHeight="1" thickBot="1" x14ac:dyDescent="0.2">
      <c r="A9" s="359"/>
      <c r="B9" s="406" t="s">
        <v>3</v>
      </c>
      <c r="C9" s="266" t="s">
        <v>593</v>
      </c>
      <c r="D9" s="488" t="s">
        <v>580</v>
      </c>
      <c r="E9" s="435"/>
      <c r="F9" s="435"/>
      <c r="G9" s="435"/>
      <c r="H9" s="435"/>
      <c r="I9" s="435"/>
      <c r="J9" s="435"/>
      <c r="K9" s="435"/>
      <c r="L9" s="436"/>
      <c r="M9" s="471" t="str">
        <f>IF(D9="造園材料","②材料の名称：",IF(D9="工法","②工法の名称：",IF(D9="公園施設","②施設名称：","②名称記入：")))</f>
        <v>②施設名称：</v>
      </c>
      <c r="N9" s="472"/>
      <c r="O9" s="472"/>
      <c r="P9" s="473" t="s">
        <v>668</v>
      </c>
      <c r="Q9" s="473"/>
      <c r="R9" s="473"/>
      <c r="S9" s="473"/>
      <c r="T9" s="473"/>
      <c r="U9" s="474"/>
      <c r="V9" s="297"/>
      <c r="W9" s="470" t="s">
        <v>658</v>
      </c>
      <c r="X9" s="470"/>
      <c r="Y9" s="470"/>
      <c r="Z9" s="470"/>
      <c r="AA9" s="470"/>
      <c r="AC9" s="245"/>
    </row>
    <row r="10" spans="1:29" ht="24.95" customHeight="1" x14ac:dyDescent="0.15">
      <c r="A10" s="358"/>
      <c r="B10" s="493"/>
      <c r="C10" s="475" t="s">
        <v>627</v>
      </c>
      <c r="D10" s="477" t="s">
        <v>667</v>
      </c>
      <c r="E10" s="478"/>
      <c r="F10" s="478"/>
      <c r="G10" s="478"/>
      <c r="H10" s="478"/>
      <c r="I10" s="478"/>
      <c r="J10" s="478"/>
      <c r="K10" s="478"/>
      <c r="L10" s="479"/>
      <c r="M10" s="483" t="s">
        <v>628</v>
      </c>
      <c r="N10" s="484"/>
      <c r="O10" s="484"/>
      <c r="P10" s="301" t="s">
        <v>636</v>
      </c>
      <c r="Q10" s="489" t="s">
        <v>637</v>
      </c>
      <c r="R10" s="489"/>
      <c r="S10" s="489"/>
      <c r="T10" s="489"/>
      <c r="U10" s="490"/>
      <c r="V10" s="298"/>
      <c r="W10" s="470" t="s">
        <v>659</v>
      </c>
      <c r="X10" s="470"/>
      <c r="Y10" s="470"/>
      <c r="Z10" s="470"/>
      <c r="AA10" s="470"/>
      <c r="AC10" s="245"/>
    </row>
    <row r="11" spans="1:29" ht="23.25" customHeight="1" x14ac:dyDescent="0.15">
      <c r="A11" s="358"/>
      <c r="B11" s="493"/>
      <c r="C11" s="476"/>
      <c r="D11" s="480"/>
      <c r="E11" s="481"/>
      <c r="F11" s="481"/>
      <c r="G11" s="481"/>
      <c r="H11" s="481"/>
      <c r="I11" s="481"/>
      <c r="J11" s="481"/>
      <c r="K11" s="481"/>
      <c r="L11" s="482"/>
      <c r="M11" s="485"/>
      <c r="N11" s="486"/>
      <c r="O11" s="486"/>
      <c r="P11" s="300" t="s">
        <v>642</v>
      </c>
      <c r="Q11" s="491"/>
      <c r="R11" s="491"/>
      <c r="S11" s="491"/>
      <c r="T11" s="491"/>
      <c r="U11" s="492"/>
      <c r="V11" s="298"/>
      <c r="W11" s="487" t="s">
        <v>641</v>
      </c>
      <c r="X11" s="487"/>
      <c r="Y11" s="487"/>
      <c r="Z11" s="299" t="str">
        <f>応募用紙3!C20&amp;応募用紙3!E20</f>
        <v>公園施設（複合遊具）の設置工事</v>
      </c>
      <c r="AA11" s="282" t="s">
        <v>643</v>
      </c>
      <c r="AC11" s="245"/>
    </row>
    <row r="12" spans="1:29" ht="21" customHeight="1" x14ac:dyDescent="0.15">
      <c r="A12" s="358"/>
      <c r="B12" s="194" t="s">
        <v>391</v>
      </c>
      <c r="C12" s="495" t="s">
        <v>163</v>
      </c>
      <c r="D12" s="496"/>
      <c r="E12" s="372"/>
      <c r="F12" s="372"/>
      <c r="G12" s="372"/>
      <c r="H12" s="372"/>
      <c r="I12" s="372"/>
      <c r="J12" s="372"/>
      <c r="K12" s="372"/>
      <c r="L12" s="372"/>
      <c r="M12" s="372"/>
      <c r="N12" s="372"/>
      <c r="O12" s="372"/>
      <c r="P12" s="372"/>
      <c r="Q12" s="372"/>
      <c r="R12" s="372"/>
      <c r="S12" s="372"/>
      <c r="T12" s="372"/>
      <c r="U12" s="373"/>
      <c r="V12" s="287"/>
      <c r="W12" s="302">
        <f>LEN(E12)</f>
        <v>0</v>
      </c>
      <c r="X12" s="302"/>
      <c r="Y12" s="304" t="s">
        <v>635</v>
      </c>
      <c r="Z12" s="304"/>
      <c r="AA12" s="304"/>
    </row>
    <row r="13" spans="1:29" ht="21" customHeight="1" x14ac:dyDescent="0.15">
      <c r="A13" s="358"/>
      <c r="B13" s="280" t="s">
        <v>625</v>
      </c>
      <c r="C13" s="449" t="s">
        <v>629</v>
      </c>
      <c r="D13" s="450"/>
      <c r="E13" s="450"/>
      <c r="F13" s="450"/>
      <c r="G13" s="450"/>
      <c r="H13" s="450"/>
      <c r="I13" s="450"/>
      <c r="J13" s="451"/>
      <c r="K13" s="449" t="s">
        <v>630</v>
      </c>
      <c r="L13" s="450"/>
      <c r="M13" s="450"/>
      <c r="N13" s="450"/>
      <c r="O13" s="450"/>
      <c r="P13" s="451"/>
      <c r="Q13" s="447" t="s">
        <v>631</v>
      </c>
      <c r="R13" s="447"/>
      <c r="S13" s="447"/>
      <c r="T13" s="447"/>
      <c r="U13" s="448"/>
      <c r="V13" s="288"/>
      <c r="W13" s="302"/>
      <c r="X13" s="302"/>
      <c r="Y13" s="304"/>
      <c r="Z13" s="304"/>
      <c r="AA13" s="304"/>
    </row>
    <row r="14" spans="1:29" ht="21" customHeight="1" x14ac:dyDescent="0.15">
      <c r="A14" s="360"/>
      <c r="B14" s="384" t="s">
        <v>526</v>
      </c>
      <c r="C14" s="465" t="s">
        <v>4</v>
      </c>
      <c r="D14" s="446"/>
      <c r="E14" s="466" t="s">
        <v>527</v>
      </c>
      <c r="F14" s="466"/>
      <c r="G14" s="466"/>
      <c r="H14" s="466"/>
      <c r="I14" s="466"/>
      <c r="J14" s="467"/>
      <c r="K14" s="494"/>
      <c r="L14" s="466"/>
      <c r="M14" s="466"/>
      <c r="N14" s="466"/>
      <c r="O14" s="466"/>
      <c r="P14" s="466"/>
      <c r="Q14" s="466"/>
      <c r="R14" s="466"/>
      <c r="S14" s="466"/>
      <c r="T14" s="466"/>
      <c r="U14" s="467"/>
      <c r="V14" s="285"/>
      <c r="W14" s="304" t="s">
        <v>367</v>
      </c>
      <c r="X14" s="304"/>
      <c r="Y14" s="304"/>
      <c r="Z14" s="304"/>
      <c r="AA14" s="304"/>
    </row>
    <row r="15" spans="1:29" ht="21" customHeight="1" x14ac:dyDescent="0.15">
      <c r="A15" s="360"/>
      <c r="B15" s="385"/>
      <c r="C15" s="497" t="s">
        <v>626</v>
      </c>
      <c r="D15" s="498"/>
      <c r="E15" s="498"/>
      <c r="F15" s="498"/>
      <c r="G15" s="498"/>
      <c r="H15" s="498"/>
      <c r="I15" s="498"/>
      <c r="J15" s="498"/>
      <c r="K15" s="498"/>
      <c r="L15" s="498"/>
      <c r="M15" s="498"/>
      <c r="N15" s="498"/>
      <c r="O15" s="498"/>
      <c r="P15" s="498"/>
      <c r="Q15" s="498"/>
      <c r="R15" s="498"/>
      <c r="S15" s="498"/>
      <c r="T15" s="498"/>
      <c r="U15" s="499"/>
      <c r="V15" s="289"/>
      <c r="W15" s="304"/>
      <c r="X15" s="304"/>
      <c r="Y15" s="304"/>
      <c r="Z15" s="304"/>
      <c r="AA15" s="304"/>
    </row>
    <row r="16" spans="1:29" ht="42" customHeight="1" x14ac:dyDescent="0.15">
      <c r="A16" s="361"/>
      <c r="B16" s="64" t="s">
        <v>106</v>
      </c>
      <c r="C16" s="378"/>
      <c r="D16" s="378"/>
      <c r="E16" s="378"/>
      <c r="F16" s="378"/>
      <c r="G16" s="378"/>
      <c r="H16" s="378"/>
      <c r="I16" s="378"/>
      <c r="J16" s="378"/>
      <c r="K16" s="378"/>
      <c r="L16" s="378"/>
      <c r="M16" s="378"/>
      <c r="N16" s="378"/>
      <c r="O16" s="378"/>
      <c r="P16" s="378"/>
      <c r="Q16" s="378"/>
      <c r="R16" s="378"/>
      <c r="S16" s="378"/>
      <c r="T16" s="378"/>
      <c r="U16" s="378"/>
      <c r="V16" s="290"/>
      <c r="W16" s="302">
        <f>LEN(C16)</f>
        <v>0</v>
      </c>
      <c r="X16" s="302"/>
      <c r="Y16" s="303" t="s">
        <v>389</v>
      </c>
      <c r="Z16" s="304"/>
      <c r="AA16" s="304"/>
    </row>
    <row r="17" spans="1:27" ht="24.75" customHeight="1" x14ac:dyDescent="0.15">
      <c r="A17" s="361"/>
      <c r="B17" s="379" t="s">
        <v>392</v>
      </c>
      <c r="C17" s="456"/>
      <c r="D17" s="457"/>
      <c r="E17" s="457"/>
      <c r="F17" s="457"/>
      <c r="G17" s="457"/>
      <c r="H17" s="457"/>
      <c r="I17" s="457"/>
      <c r="J17" s="457"/>
      <c r="K17" s="457"/>
      <c r="L17" s="457"/>
      <c r="M17" s="457"/>
      <c r="N17" s="457"/>
      <c r="O17" s="457"/>
      <c r="P17" s="457"/>
      <c r="Q17" s="457"/>
      <c r="R17" s="457"/>
      <c r="S17" s="457"/>
      <c r="T17" s="457"/>
      <c r="U17" s="458"/>
      <c r="V17" s="277"/>
      <c r="W17" s="302">
        <f>LEN(C17)</f>
        <v>0</v>
      </c>
      <c r="X17" s="302"/>
      <c r="Y17" s="303" t="s">
        <v>387</v>
      </c>
      <c r="Z17" s="304"/>
      <c r="AA17" s="304"/>
    </row>
    <row r="18" spans="1:27" ht="24.75" customHeight="1" x14ac:dyDescent="0.15">
      <c r="A18" s="361"/>
      <c r="B18" s="380"/>
      <c r="C18" s="459"/>
      <c r="D18" s="460"/>
      <c r="E18" s="460"/>
      <c r="F18" s="460"/>
      <c r="G18" s="460"/>
      <c r="H18" s="460"/>
      <c r="I18" s="460"/>
      <c r="J18" s="460"/>
      <c r="K18" s="460"/>
      <c r="L18" s="460"/>
      <c r="M18" s="460"/>
      <c r="N18" s="460"/>
      <c r="O18" s="460"/>
      <c r="P18" s="460"/>
      <c r="Q18" s="460"/>
      <c r="R18" s="460"/>
      <c r="S18" s="460"/>
      <c r="T18" s="460"/>
      <c r="U18" s="461"/>
      <c r="V18" s="277"/>
    </row>
    <row r="19" spans="1:27" ht="24.75" customHeight="1" x14ac:dyDescent="0.15">
      <c r="A19" s="361"/>
      <c r="B19" s="380"/>
      <c r="C19" s="459"/>
      <c r="D19" s="460"/>
      <c r="E19" s="460"/>
      <c r="F19" s="460"/>
      <c r="G19" s="460"/>
      <c r="H19" s="460"/>
      <c r="I19" s="460"/>
      <c r="J19" s="460"/>
      <c r="K19" s="460"/>
      <c r="L19" s="460"/>
      <c r="M19" s="460"/>
      <c r="N19" s="460"/>
      <c r="O19" s="460"/>
      <c r="P19" s="460"/>
      <c r="Q19" s="460"/>
      <c r="R19" s="460"/>
      <c r="S19" s="460"/>
      <c r="T19" s="460"/>
      <c r="U19" s="461"/>
      <c r="V19" s="277"/>
    </row>
    <row r="20" spans="1:27" ht="24.75" customHeight="1" x14ac:dyDescent="0.15">
      <c r="A20" s="361"/>
      <c r="B20" s="380"/>
      <c r="C20" s="459"/>
      <c r="D20" s="460"/>
      <c r="E20" s="460"/>
      <c r="F20" s="460"/>
      <c r="G20" s="460"/>
      <c r="H20" s="460"/>
      <c r="I20" s="460"/>
      <c r="J20" s="460"/>
      <c r="K20" s="460"/>
      <c r="L20" s="460"/>
      <c r="M20" s="460"/>
      <c r="N20" s="460"/>
      <c r="O20" s="460"/>
      <c r="P20" s="460"/>
      <c r="Q20" s="460"/>
      <c r="R20" s="460"/>
      <c r="S20" s="460"/>
      <c r="T20" s="460"/>
      <c r="U20" s="461"/>
      <c r="V20" s="277"/>
    </row>
    <row r="21" spans="1:27" ht="24.75" customHeight="1" x14ac:dyDescent="0.15">
      <c r="A21" s="361"/>
      <c r="B21" s="380"/>
      <c r="C21" s="459"/>
      <c r="D21" s="460"/>
      <c r="E21" s="460"/>
      <c r="F21" s="460"/>
      <c r="G21" s="460"/>
      <c r="H21" s="460"/>
      <c r="I21" s="460"/>
      <c r="J21" s="460"/>
      <c r="K21" s="460"/>
      <c r="L21" s="460"/>
      <c r="M21" s="460"/>
      <c r="N21" s="460"/>
      <c r="O21" s="460"/>
      <c r="P21" s="460"/>
      <c r="Q21" s="460"/>
      <c r="R21" s="460"/>
      <c r="S21" s="460"/>
      <c r="T21" s="460"/>
      <c r="U21" s="461"/>
      <c r="V21" s="277"/>
    </row>
    <row r="22" spans="1:27" ht="24.6" customHeight="1" x14ac:dyDescent="0.15">
      <c r="A22" s="361"/>
      <c r="B22" s="380"/>
      <c r="C22" s="459"/>
      <c r="D22" s="460"/>
      <c r="E22" s="460"/>
      <c r="F22" s="460"/>
      <c r="G22" s="460"/>
      <c r="H22" s="460"/>
      <c r="I22" s="460"/>
      <c r="J22" s="460"/>
      <c r="K22" s="460"/>
      <c r="L22" s="460"/>
      <c r="M22" s="460"/>
      <c r="N22" s="460"/>
      <c r="O22" s="460"/>
      <c r="P22" s="460"/>
      <c r="Q22" s="460"/>
      <c r="R22" s="460"/>
      <c r="S22" s="460"/>
      <c r="T22" s="460"/>
      <c r="U22" s="461"/>
      <c r="V22" s="277"/>
    </row>
    <row r="23" spans="1:27" ht="24.6" customHeight="1" x14ac:dyDescent="0.15">
      <c r="A23" s="361"/>
      <c r="B23" s="380"/>
      <c r="C23" s="459"/>
      <c r="D23" s="460"/>
      <c r="E23" s="460"/>
      <c r="F23" s="460"/>
      <c r="G23" s="460"/>
      <c r="H23" s="460"/>
      <c r="I23" s="460"/>
      <c r="J23" s="460"/>
      <c r="K23" s="460"/>
      <c r="L23" s="460"/>
      <c r="M23" s="460"/>
      <c r="N23" s="460"/>
      <c r="O23" s="460"/>
      <c r="P23" s="460"/>
      <c r="Q23" s="460"/>
      <c r="R23" s="460"/>
      <c r="S23" s="460"/>
      <c r="T23" s="460"/>
      <c r="U23" s="461"/>
      <c r="V23" s="277"/>
    </row>
    <row r="24" spans="1:27" ht="24.6" customHeight="1" x14ac:dyDescent="0.15">
      <c r="A24" s="361"/>
      <c r="B24" s="381"/>
      <c r="C24" s="462"/>
      <c r="D24" s="463"/>
      <c r="E24" s="463"/>
      <c r="F24" s="463"/>
      <c r="G24" s="463"/>
      <c r="H24" s="463"/>
      <c r="I24" s="463"/>
      <c r="J24" s="463"/>
      <c r="K24" s="463"/>
      <c r="L24" s="463"/>
      <c r="M24" s="463"/>
      <c r="N24" s="463"/>
      <c r="O24" s="463"/>
      <c r="P24" s="463"/>
      <c r="Q24" s="463"/>
      <c r="R24" s="463"/>
      <c r="S24" s="463"/>
      <c r="T24" s="463"/>
      <c r="U24" s="464"/>
      <c r="V24" s="277"/>
    </row>
    <row r="25" spans="1:27" ht="32.25" customHeight="1" x14ac:dyDescent="0.15">
      <c r="A25" s="361"/>
      <c r="B25" s="177" t="s">
        <v>357</v>
      </c>
      <c r="C25" s="424" t="s">
        <v>354</v>
      </c>
      <c r="D25" s="425"/>
      <c r="E25" s="425"/>
      <c r="F25" s="425"/>
      <c r="G25" s="425"/>
      <c r="H25" s="435" t="s">
        <v>319</v>
      </c>
      <c r="I25" s="435"/>
      <c r="J25" s="436"/>
      <c r="K25" s="422" t="s">
        <v>355</v>
      </c>
      <c r="L25" s="423"/>
      <c r="M25" s="423"/>
      <c r="N25" s="435" t="s">
        <v>319</v>
      </c>
      <c r="O25" s="435"/>
      <c r="P25" s="436"/>
      <c r="Q25" s="433" t="s">
        <v>356</v>
      </c>
      <c r="R25" s="434"/>
      <c r="S25" s="434"/>
      <c r="T25" s="435" t="s">
        <v>319</v>
      </c>
      <c r="U25" s="436"/>
      <c r="V25" s="291"/>
    </row>
    <row r="26" spans="1:27" ht="21" customHeight="1" x14ac:dyDescent="0.15">
      <c r="A26" s="357" t="s">
        <v>164</v>
      </c>
      <c r="B26" s="28" t="s">
        <v>81</v>
      </c>
      <c r="C26" s="391"/>
      <c r="D26" s="392"/>
      <c r="E26" s="392"/>
      <c r="F26" s="392"/>
      <c r="G26" s="392"/>
      <c r="H26" s="392"/>
      <c r="I26" s="392"/>
      <c r="J26" s="392"/>
      <c r="K26" s="392"/>
      <c r="L26" s="392"/>
      <c r="M26" s="392"/>
      <c r="N26" s="392"/>
      <c r="O26" s="392"/>
      <c r="P26" s="392"/>
      <c r="Q26" s="392"/>
      <c r="R26" s="392"/>
      <c r="S26" s="392"/>
      <c r="T26" s="392"/>
      <c r="U26" s="393"/>
      <c r="V26" s="292"/>
    </row>
    <row r="27" spans="1:27" ht="21" customHeight="1" x14ac:dyDescent="0.15">
      <c r="A27" s="388"/>
      <c r="B27" s="27" t="s">
        <v>6</v>
      </c>
      <c r="C27" s="394"/>
      <c r="D27" s="395"/>
      <c r="E27" s="395"/>
      <c r="F27" s="395"/>
      <c r="G27" s="395"/>
      <c r="H27" s="395"/>
      <c r="I27" s="395"/>
      <c r="J27" s="395"/>
      <c r="K27" s="395"/>
      <c r="L27" s="395"/>
      <c r="M27" s="395"/>
      <c r="N27" s="395"/>
      <c r="O27" s="395"/>
      <c r="P27" s="395"/>
      <c r="Q27" s="395"/>
      <c r="R27" s="395"/>
      <c r="S27" s="395"/>
      <c r="T27" s="395"/>
      <c r="U27" s="396"/>
      <c r="V27" s="292"/>
    </row>
    <row r="28" spans="1:27" ht="21" customHeight="1" x14ac:dyDescent="0.15">
      <c r="A28" s="388"/>
      <c r="B28" s="384" t="s">
        <v>7</v>
      </c>
      <c r="C28" s="397" t="s">
        <v>433</v>
      </c>
      <c r="D28" s="398"/>
      <c r="E28" s="398"/>
      <c r="F28" s="398"/>
      <c r="G28" s="398"/>
      <c r="H28" s="398"/>
      <c r="I28" s="398"/>
      <c r="J28" s="398"/>
      <c r="K28" s="398"/>
      <c r="L28" s="398"/>
      <c r="M28" s="398"/>
      <c r="N28" s="398"/>
      <c r="O28" s="398"/>
      <c r="P28" s="398"/>
      <c r="Q28" s="398"/>
      <c r="R28" s="398"/>
      <c r="S28" s="398"/>
      <c r="T28" s="398"/>
      <c r="U28" s="399"/>
      <c r="V28" s="293"/>
    </row>
    <row r="29" spans="1:27" ht="21" customHeight="1" x14ac:dyDescent="0.15">
      <c r="A29" s="388"/>
      <c r="B29" s="385"/>
      <c r="C29" s="400"/>
      <c r="D29" s="401"/>
      <c r="E29" s="401"/>
      <c r="F29" s="401"/>
      <c r="G29" s="401"/>
      <c r="H29" s="401"/>
      <c r="I29" s="401"/>
      <c r="J29" s="401"/>
      <c r="K29" s="401"/>
      <c r="L29" s="401"/>
      <c r="M29" s="401"/>
      <c r="N29" s="401"/>
      <c r="O29" s="401"/>
      <c r="P29" s="401"/>
      <c r="Q29" s="401"/>
      <c r="R29" s="401"/>
      <c r="S29" s="401"/>
      <c r="T29" s="401"/>
      <c r="U29" s="402"/>
      <c r="V29" s="292"/>
    </row>
    <row r="30" spans="1:27" ht="18" customHeight="1" x14ac:dyDescent="0.15">
      <c r="A30" s="388"/>
      <c r="B30" s="406" t="s">
        <v>383</v>
      </c>
      <c r="C30" s="184" t="s">
        <v>368</v>
      </c>
      <c r="D30" s="408" t="s">
        <v>319</v>
      </c>
      <c r="E30" s="409"/>
      <c r="F30" s="409"/>
      <c r="G30" s="410"/>
      <c r="H30" s="186" t="s">
        <v>369</v>
      </c>
      <c r="I30" s="417"/>
      <c r="J30" s="418"/>
      <c r="K30" s="188" t="s">
        <v>370</v>
      </c>
      <c r="L30" s="417"/>
      <c r="M30" s="418"/>
      <c r="N30" s="188" t="s">
        <v>371</v>
      </c>
      <c r="O30" s="468"/>
      <c r="P30" s="469"/>
      <c r="Q30" s="188" t="s">
        <v>372</v>
      </c>
      <c r="R30" s="408"/>
      <c r="S30" s="410"/>
      <c r="T30" s="190" t="s">
        <v>373</v>
      </c>
      <c r="U30" s="264"/>
      <c r="V30" s="294"/>
    </row>
    <row r="31" spans="1:27" ht="18" customHeight="1" x14ac:dyDescent="0.15">
      <c r="A31" s="388"/>
      <c r="B31" s="407"/>
      <c r="C31" s="185" t="s">
        <v>374</v>
      </c>
      <c r="D31" s="411"/>
      <c r="E31" s="412"/>
      <c r="F31" s="412"/>
      <c r="G31" s="413"/>
      <c r="H31" s="187" t="s">
        <v>375</v>
      </c>
      <c r="I31" s="454"/>
      <c r="J31" s="455"/>
      <c r="K31" s="189" t="s">
        <v>376</v>
      </c>
      <c r="L31" s="454"/>
      <c r="M31" s="455"/>
      <c r="N31" s="189" t="s">
        <v>377</v>
      </c>
      <c r="O31" s="452"/>
      <c r="P31" s="453"/>
      <c r="Q31" s="189" t="s">
        <v>378</v>
      </c>
      <c r="R31" s="452"/>
      <c r="S31" s="453"/>
      <c r="T31" s="191" t="s">
        <v>379</v>
      </c>
      <c r="U31" s="265"/>
      <c r="V31" s="294"/>
    </row>
    <row r="32" spans="1:27" ht="18" customHeight="1" x14ac:dyDescent="0.15">
      <c r="A32" s="388"/>
      <c r="B32" s="407"/>
      <c r="C32" s="185" t="s">
        <v>380</v>
      </c>
      <c r="D32" s="411"/>
      <c r="E32" s="412"/>
      <c r="F32" s="412"/>
      <c r="G32" s="413"/>
      <c r="H32" s="187" t="s">
        <v>381</v>
      </c>
      <c r="I32" s="454"/>
      <c r="J32" s="455"/>
      <c r="K32" s="189" t="s">
        <v>382</v>
      </c>
      <c r="L32" s="454"/>
      <c r="M32" s="455"/>
      <c r="N32" s="437"/>
      <c r="O32" s="438"/>
      <c r="P32" s="438"/>
      <c r="Q32" s="438"/>
      <c r="R32" s="438"/>
      <c r="S32" s="438"/>
      <c r="T32" s="438"/>
      <c r="U32" s="439"/>
      <c r="V32" s="295"/>
    </row>
    <row r="33" spans="1:23" ht="18" customHeight="1" x14ac:dyDescent="0.15">
      <c r="A33" s="388"/>
      <c r="B33" s="1" t="s">
        <v>384</v>
      </c>
      <c r="C33" s="414"/>
      <c r="D33" s="415"/>
      <c r="E33" s="415"/>
      <c r="F33" s="415"/>
      <c r="G33" s="415"/>
      <c r="H33" s="415"/>
      <c r="I33" s="415"/>
      <c r="J33" s="415"/>
      <c r="K33" s="415"/>
      <c r="L33" s="415"/>
      <c r="M33" s="415"/>
      <c r="N33" s="415"/>
      <c r="O33" s="415"/>
      <c r="P33" s="415"/>
      <c r="Q33" s="415"/>
      <c r="R33" s="415"/>
      <c r="S33" s="415"/>
      <c r="T33" s="415"/>
      <c r="U33" s="416"/>
      <c r="V33" s="296"/>
    </row>
    <row r="34" spans="1:23" ht="21" customHeight="1" x14ac:dyDescent="0.15">
      <c r="A34" s="388"/>
      <c r="B34" s="2" t="s">
        <v>8</v>
      </c>
      <c r="C34" s="192" t="s">
        <v>4</v>
      </c>
      <c r="D34" s="419"/>
      <c r="E34" s="419"/>
      <c r="F34" s="419"/>
      <c r="G34" s="431" t="s">
        <v>347</v>
      </c>
      <c r="H34" s="432"/>
      <c r="I34" s="444" t="s">
        <v>434</v>
      </c>
      <c r="J34" s="445"/>
      <c r="K34" s="239" t="s">
        <v>348</v>
      </c>
      <c r="L34" s="446"/>
      <c r="M34" s="446"/>
      <c r="N34" s="240" t="s">
        <v>390</v>
      </c>
      <c r="O34" s="281"/>
      <c r="P34" s="376" t="s">
        <v>346</v>
      </c>
      <c r="Q34" s="376"/>
      <c r="R34" s="376"/>
      <c r="S34" s="376"/>
      <c r="T34" s="376"/>
      <c r="U34" s="377"/>
      <c r="V34" s="286"/>
      <c r="W34" s="304" t="s">
        <v>367</v>
      </c>
    </row>
    <row r="35" spans="1:23" ht="21" customHeight="1" x14ac:dyDescent="0.15">
      <c r="A35" s="389"/>
      <c r="B35" s="48" t="s">
        <v>9</v>
      </c>
      <c r="C35" s="375" t="s">
        <v>435</v>
      </c>
      <c r="D35" s="376"/>
      <c r="E35" s="376"/>
      <c r="F35" s="376"/>
      <c r="G35" s="376"/>
      <c r="H35" s="376"/>
      <c r="I35" s="376"/>
      <c r="J35" s="376"/>
      <c r="K35" s="376"/>
      <c r="L35" s="376"/>
      <c r="M35" s="376"/>
      <c r="N35" s="376"/>
      <c r="O35" s="376"/>
      <c r="P35" s="376"/>
      <c r="Q35" s="376"/>
      <c r="R35" s="376"/>
      <c r="S35" s="376"/>
      <c r="T35" s="376"/>
      <c r="U35" s="377"/>
      <c r="V35" s="286"/>
    </row>
    <row r="36" spans="1:23" ht="21" customHeight="1" x14ac:dyDescent="0.15">
      <c r="A36" s="390"/>
      <c r="B36" s="48" t="s">
        <v>69</v>
      </c>
      <c r="C36" s="403"/>
      <c r="D36" s="404"/>
      <c r="E36" s="404"/>
      <c r="F36" s="404"/>
      <c r="G36" s="404"/>
      <c r="H36" s="404"/>
      <c r="I36" s="404"/>
      <c r="J36" s="404"/>
      <c r="K36" s="404"/>
      <c r="L36" s="404"/>
      <c r="M36" s="404"/>
      <c r="N36" s="404"/>
      <c r="O36" s="404"/>
      <c r="P36" s="404"/>
      <c r="Q36" s="404"/>
      <c r="R36" s="404"/>
      <c r="S36" s="404"/>
      <c r="T36" s="404"/>
      <c r="U36" s="405"/>
      <c r="V36" s="292"/>
    </row>
    <row r="37" spans="1:23" s="8" customFormat="1" ht="18" customHeight="1" x14ac:dyDescent="0.15">
      <c r="A37" s="9" t="s">
        <v>30</v>
      </c>
      <c r="B37" s="29"/>
      <c r="C37" s="49"/>
      <c r="D37" s="49"/>
      <c r="E37" s="49"/>
      <c r="F37" s="49"/>
      <c r="G37" s="49"/>
      <c r="H37" s="49"/>
      <c r="I37" s="49"/>
      <c r="J37" s="49"/>
      <c r="K37" s="49"/>
      <c r="L37" s="49"/>
      <c r="M37" s="49"/>
      <c r="N37" s="49"/>
      <c r="O37" s="49"/>
      <c r="P37" s="49"/>
      <c r="Q37" s="49"/>
      <c r="R37" s="49"/>
      <c r="S37" s="49"/>
      <c r="T37" s="386"/>
      <c r="U37" s="387"/>
      <c r="V37" s="7"/>
    </row>
    <row r="38" spans="1:23" s="8" customFormat="1" ht="18" customHeight="1" x14ac:dyDescent="0.15">
      <c r="A38" s="10" t="s">
        <v>31</v>
      </c>
      <c r="B38" s="11"/>
      <c r="C38" s="7"/>
      <c r="D38" s="7"/>
      <c r="E38" s="7"/>
      <c r="F38" s="7"/>
      <c r="G38" s="7"/>
      <c r="H38" s="7"/>
      <c r="I38" s="7"/>
      <c r="J38" s="429"/>
      <c r="K38" s="429"/>
      <c r="L38" s="429"/>
      <c r="M38" s="429"/>
      <c r="N38" s="429"/>
      <c r="O38" s="429"/>
      <c r="P38" s="429"/>
      <c r="Q38" s="429"/>
      <c r="R38" s="429"/>
      <c r="S38" s="429"/>
      <c r="T38" s="429"/>
      <c r="U38" s="430"/>
      <c r="V38" s="7"/>
    </row>
    <row r="39" spans="1:23" s="8" customFormat="1" ht="18" customHeight="1" x14ac:dyDescent="0.15">
      <c r="A39" s="10" t="s">
        <v>393</v>
      </c>
      <c r="B39" s="201" t="s">
        <v>394</v>
      </c>
      <c r="C39" s="440" t="s">
        <v>319</v>
      </c>
      <c r="D39" s="441"/>
      <c r="E39" s="441"/>
      <c r="F39" s="441"/>
      <c r="G39" s="442"/>
      <c r="H39" s="203" t="s">
        <v>403</v>
      </c>
      <c r="I39" s="203"/>
      <c r="J39" s="175" t="s">
        <v>404</v>
      </c>
      <c r="K39" s="426" t="s">
        <v>319</v>
      </c>
      <c r="L39" s="427"/>
      <c r="M39" s="428"/>
      <c r="N39" s="443"/>
      <c r="O39" s="429"/>
      <c r="P39" s="429"/>
      <c r="Q39" s="429"/>
      <c r="R39" s="429"/>
      <c r="S39" s="429"/>
      <c r="T39" s="429"/>
      <c r="U39" s="430"/>
      <c r="V39" s="7"/>
    </row>
    <row r="40" spans="1:23" s="8" customFormat="1" ht="18" customHeight="1" x14ac:dyDescent="0.15">
      <c r="A40" s="10"/>
      <c r="B40" s="201" t="s">
        <v>32</v>
      </c>
      <c r="C40" s="429"/>
      <c r="D40" s="429"/>
      <c r="E40" s="429"/>
      <c r="F40" s="429"/>
      <c r="G40" s="429"/>
      <c r="H40" s="429"/>
      <c r="I40" s="429"/>
      <c r="J40" s="429"/>
      <c r="K40" s="429"/>
      <c r="L40" s="429"/>
      <c r="M40" s="429"/>
      <c r="N40" s="429"/>
      <c r="O40" s="429"/>
      <c r="P40" s="429"/>
      <c r="Q40" s="429"/>
      <c r="R40" s="429"/>
      <c r="S40" s="429"/>
      <c r="T40" s="429"/>
      <c r="U40" s="430"/>
      <c r="V40" s="7"/>
    </row>
    <row r="41" spans="1:23" s="8" customFormat="1" ht="18" customHeight="1" x14ac:dyDescent="0.15">
      <c r="A41" s="10"/>
      <c r="B41" s="201" t="s">
        <v>33</v>
      </c>
      <c r="C41" s="429"/>
      <c r="D41" s="429"/>
      <c r="E41" s="429"/>
      <c r="F41" s="429"/>
      <c r="G41" s="429"/>
      <c r="H41" s="429"/>
      <c r="I41" s="429"/>
      <c r="J41" s="429"/>
      <c r="K41" s="429"/>
      <c r="L41" s="429"/>
      <c r="M41" s="429"/>
      <c r="N41" s="429"/>
      <c r="O41" s="429"/>
      <c r="P41" s="429"/>
      <c r="Q41" s="429"/>
      <c r="R41" s="429"/>
      <c r="S41" s="429"/>
      <c r="T41" s="429"/>
      <c r="U41" s="430"/>
      <c r="V41" s="7"/>
    </row>
    <row r="42" spans="1:23" s="8" customFormat="1" ht="18" customHeight="1" x14ac:dyDescent="0.15">
      <c r="A42" s="12"/>
      <c r="B42" s="202" t="s">
        <v>134</v>
      </c>
      <c r="C42" s="420"/>
      <c r="D42" s="420"/>
      <c r="E42" s="420"/>
      <c r="F42" s="420"/>
      <c r="G42" s="420"/>
      <c r="H42" s="420"/>
      <c r="I42" s="420"/>
      <c r="J42" s="420"/>
      <c r="K42" s="420"/>
      <c r="L42" s="420"/>
      <c r="M42" s="420"/>
      <c r="N42" s="420"/>
      <c r="O42" s="420"/>
      <c r="P42" s="420"/>
      <c r="Q42" s="420"/>
      <c r="R42" s="420"/>
      <c r="S42" s="420"/>
      <c r="T42" s="420"/>
      <c r="U42" s="421"/>
      <c r="V42" s="7"/>
    </row>
  </sheetData>
  <mergeCells count="78">
    <mergeCell ref="O31:P31"/>
    <mergeCell ref="Q10:U10"/>
    <mergeCell ref="Q11:U11"/>
    <mergeCell ref="B9:B11"/>
    <mergeCell ref="K14:U14"/>
    <mergeCell ref="C12:D12"/>
    <mergeCell ref="C15:U15"/>
    <mergeCell ref="W10:AA10"/>
    <mergeCell ref="M9:O9"/>
    <mergeCell ref="P9:U9"/>
    <mergeCell ref="C10:C11"/>
    <mergeCell ref="D10:L11"/>
    <mergeCell ref="M10:O11"/>
    <mergeCell ref="W11:Y11"/>
    <mergeCell ref="D9:L9"/>
    <mergeCell ref="W9:AA9"/>
    <mergeCell ref="I34:J34"/>
    <mergeCell ref="L34:M34"/>
    <mergeCell ref="Q13:U13"/>
    <mergeCell ref="C13:J13"/>
    <mergeCell ref="K13:P13"/>
    <mergeCell ref="R30:S30"/>
    <mergeCell ref="R31:S31"/>
    <mergeCell ref="I32:J32"/>
    <mergeCell ref="L30:M30"/>
    <mergeCell ref="L31:M31"/>
    <mergeCell ref="L32:M32"/>
    <mergeCell ref="I31:J31"/>
    <mergeCell ref="C17:U24"/>
    <mergeCell ref="C14:D14"/>
    <mergeCell ref="E14:J14"/>
    <mergeCell ref="O30:P30"/>
    <mergeCell ref="C42:U42"/>
    <mergeCell ref="K25:M25"/>
    <mergeCell ref="C25:G25"/>
    <mergeCell ref="K39:M39"/>
    <mergeCell ref="C40:U40"/>
    <mergeCell ref="C41:U41"/>
    <mergeCell ref="G34:H34"/>
    <mergeCell ref="Q25:S25"/>
    <mergeCell ref="T25:U25"/>
    <mergeCell ref="N32:U32"/>
    <mergeCell ref="C39:G39"/>
    <mergeCell ref="H25:J25"/>
    <mergeCell ref="N25:P25"/>
    <mergeCell ref="D32:G32"/>
    <mergeCell ref="J38:U38"/>
    <mergeCell ref="N39:U39"/>
    <mergeCell ref="T37:U37"/>
    <mergeCell ref="A26:A36"/>
    <mergeCell ref="C26:U26"/>
    <mergeCell ref="C27:U27"/>
    <mergeCell ref="B28:B29"/>
    <mergeCell ref="C28:U28"/>
    <mergeCell ref="C29:U29"/>
    <mergeCell ref="C35:U35"/>
    <mergeCell ref="C36:U36"/>
    <mergeCell ref="B30:B32"/>
    <mergeCell ref="D30:G30"/>
    <mergeCell ref="D31:G31"/>
    <mergeCell ref="P34:U34"/>
    <mergeCell ref="C33:U33"/>
    <mergeCell ref="I30:J30"/>
    <mergeCell ref="D34:F34"/>
    <mergeCell ref="C2:S2"/>
    <mergeCell ref="A5:A25"/>
    <mergeCell ref="C5:U5"/>
    <mergeCell ref="C6:U6"/>
    <mergeCell ref="T3:U4"/>
    <mergeCell ref="T2:U2"/>
    <mergeCell ref="E12:U12"/>
    <mergeCell ref="A4:S4"/>
    <mergeCell ref="C7:U7"/>
    <mergeCell ref="C8:U8"/>
    <mergeCell ref="C16:U16"/>
    <mergeCell ref="B17:B24"/>
    <mergeCell ref="A3:S3"/>
    <mergeCell ref="B14:B15"/>
  </mergeCells>
  <phoneticPr fontId="3"/>
  <conditionalFormatting sqref="D10 C39">
    <cfRule type="beginsWith" dxfId="11" priority="6" operator="beginsWith" text="選択">
      <formula>LEFT(C10,LEN("選択"))="選択"</formula>
    </cfRule>
  </conditionalFormatting>
  <conditionalFormatting sqref="D30">
    <cfRule type="beginsWith" dxfId="10" priority="7" operator="beginsWith" text="選択">
      <formula>LEFT(D30,LEN("選択"))="選択"</formula>
    </cfRule>
  </conditionalFormatting>
  <conditionalFormatting sqref="D9:L9 D10">
    <cfRule type="containsText" dxfId="9" priority="2" operator="containsText" text="造園材料 / 工法 / 公園施設 から選択">
      <formula>NOT(ISERROR(SEARCH("造園材料 / 工法 / 公園施設 から選択",D9)))</formula>
    </cfRule>
    <cfRule type="containsText" priority="3" operator="containsText" text="造園材料 / 工法 / 公園施設 から選択">
      <formula>NOT(ISERROR(SEARCH("造園材料 / 工法 / 公園施設 から選択",D9)))</formula>
    </cfRule>
  </conditionalFormatting>
  <conditionalFormatting sqref="H25:I25">
    <cfRule type="beginsWith" dxfId="8" priority="10" operator="beginsWith" text="選択">
      <formula>LEFT(H25,LEN("選択"))="選択"</formula>
    </cfRule>
  </conditionalFormatting>
  <conditionalFormatting sqref="K39:L39">
    <cfRule type="beginsWith" dxfId="7" priority="5" operator="beginsWith" text="選択">
      <formula>LEFT(K39,LEN("選択"))="選択"</formula>
    </cfRule>
  </conditionalFormatting>
  <conditionalFormatting sqref="N25:O25">
    <cfRule type="beginsWith" dxfId="6" priority="9" operator="beginsWith" text="選択">
      <formula>LEFT(N25,LEN("選択"))="選択"</formula>
    </cfRule>
  </conditionalFormatting>
  <conditionalFormatting sqref="T25">
    <cfRule type="beginsWith" dxfId="5" priority="8" operator="beginsWith" text="選択">
      <formula>LEFT(T25,LEN("選択"))="選択"</formula>
    </cfRule>
  </conditionalFormatting>
  <dataValidations count="2">
    <dataValidation type="textLength" allowBlank="1" showInputMessage="1" showErrorMessage="1" sqref="C6:V6" xr:uid="{00000000-0002-0000-0300-000000000000}">
      <formula1>1</formula1>
      <formula2>30</formula2>
    </dataValidation>
    <dataValidation type="textLength" allowBlank="1" showInputMessage="1" showErrorMessage="1" sqref="E12:V12" xr:uid="{3B34B493-EC8E-460B-ABB6-3F51FA53324A}">
      <formula1>0</formula1>
      <formula2>40</formula2>
    </dataValidation>
  </dataValidations>
  <printOptions horizontalCentered="1"/>
  <pageMargins left="0.55118110236220474" right="0.35433070866141736" top="0.78740157480314965" bottom="0.35433070866141736" header="0.51181102362204722" footer="0.31496062992125984"/>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2000000}">
          <x14:formula1>
            <xm:f>選択肢!$G$2:$G$19</xm:f>
          </x14:formula1>
          <xm:sqref>C30:D30 I30:J32 R31:S31 O30 O31</xm:sqref>
        </x14:dataValidation>
        <x14:dataValidation type="list" allowBlank="1" showInputMessage="1" showErrorMessage="1" xr:uid="{00000000-0002-0000-0300-000003000000}">
          <x14:formula1>
            <xm:f>選択肢!$I$2:$I$18</xm:f>
          </x14:formula1>
          <xm:sqref>K30</xm:sqref>
        </x14:dataValidation>
        <x14:dataValidation type="list" allowBlank="1" showInputMessage="1" showErrorMessage="1" xr:uid="{00000000-0002-0000-0300-000004000000}">
          <x14:formula1>
            <xm:f>選択肢!$G$25:$G$28</xm:f>
          </x14:formula1>
          <xm:sqref>H25:J25 T25:V25 N25:P25</xm:sqref>
        </x14:dataValidation>
        <x14:dataValidation type="list" allowBlank="1" showInputMessage="1" showErrorMessage="1" xr:uid="{00000000-0002-0000-0300-000005000000}">
          <x14:formula1>
            <xm:f>選択肢!$G$3:$G$19</xm:f>
          </x14:formula1>
          <xm:sqref>D31:G32 U30:V31 L30:M30 R30:S30 L31:M31 L32:M32</xm:sqref>
        </x14:dataValidation>
        <x14:dataValidation type="list" allowBlank="1" showInputMessage="1" showErrorMessage="1" xr:uid="{00000000-0002-0000-0300-000006000000}">
          <x14:formula1>
            <xm:f>選択肢!$G$32:$G$34</xm:f>
          </x14:formula1>
          <xm:sqref>C39:G39</xm:sqref>
        </x14:dataValidation>
        <x14:dataValidation type="list" allowBlank="1" showInputMessage="1" showErrorMessage="1" xr:uid="{00000000-0002-0000-0300-000007000000}">
          <x14:formula1>
            <xm:f>選択肢!$H$32:$H$34</xm:f>
          </x14:formula1>
          <xm:sqref>K39:M39</xm:sqref>
        </x14:dataValidation>
        <x14:dataValidation type="list" allowBlank="1" showInputMessage="1" showErrorMessage="1" xr:uid="{00000000-0002-0000-0300-000008000000}">
          <x14:formula1>
            <xm:f>選択肢!$M$3:$M$23</xm:f>
          </x14:formula1>
          <xm:sqref>T3:V4</xm:sqref>
        </x14:dataValidation>
        <x14:dataValidation type="list" allowBlank="1" showInputMessage="1" showErrorMessage="1" xr:uid="{00000000-0002-0000-0300-000009000000}">
          <x14:formula1>
            <xm:f>選択肢!$B$5:$B$9</xm:f>
          </x14:formula1>
          <xm:sqref>D9</xm:sqref>
        </x14:dataValidation>
        <x14:dataValidation type="list" showInputMessage="1" showErrorMessage="1" xr:uid="{00000000-0002-0000-0300-00000A000000}">
          <x14:formula1>
            <xm:f>選択肢!$B$13:$B$19</xm:f>
          </x14:formula1>
          <xm:sqref>D10</xm:sqref>
        </x14:dataValidation>
        <x14:dataValidation type="list" allowBlank="1" showInputMessage="1" showErrorMessage="1" xr:uid="{3E82B0F6-7C20-4BB0-A13F-8BA810F05D43}">
          <x14:formula1>
            <xm:f>選択肢!$B$15:$B$20</xm:f>
          </x14:formula1>
          <xm:sqref>D10</xm:sqref>
        </x14:dataValidation>
        <x14:dataValidation type="list" showInputMessage="1" showErrorMessage="1" xr:uid="{5AC30E32-FCCB-4DE6-A826-FFCDE0D00A42}">
          <x14:formula1>
            <xm:f>選択肢!$B$22:$B$32</xm:f>
          </x14:formula1>
          <xm:sqref>Q10:U10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FFCD"/>
  </sheetPr>
  <dimension ref="A1:O376"/>
  <sheetViews>
    <sheetView showGridLines="0" showZeros="0" view="pageBreakPreview" zoomScaleNormal="100" zoomScaleSheetLayoutView="100" workbookViewId="0">
      <selection activeCell="C5" sqref="C5:H5"/>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6384" width="9.125" style="81"/>
  </cols>
  <sheetData>
    <row r="1" spans="1:10" ht="24.6" customHeight="1" x14ac:dyDescent="0.15">
      <c r="A1" s="99" t="s">
        <v>528</v>
      </c>
      <c r="B1" s="100"/>
      <c r="C1" s="100"/>
      <c r="D1" s="100"/>
      <c r="H1" s="101" t="s">
        <v>0</v>
      </c>
    </row>
    <row r="2" spans="1:10" ht="24.6" customHeight="1" x14ac:dyDescent="0.15">
      <c r="A2" s="82" t="str">
        <f>応募用紙1!A3</f>
        <v>令和8年度　第42回都市公園等コンクール　『③材料・工法・施設部門』</v>
      </c>
      <c r="H2" s="502">
        <f>応募用紙1!T3</f>
        <v>0</v>
      </c>
    </row>
    <row r="3" spans="1:10" ht="24.6" customHeight="1" x14ac:dyDescent="0.15">
      <c r="A3" s="102"/>
      <c r="B3" s="124" t="s">
        <v>131</v>
      </c>
      <c r="C3" s="503" t="str">
        <f>応募用紙1!C6</f>
        <v>(20字程度）</v>
      </c>
      <c r="D3" s="503"/>
      <c r="E3" s="503"/>
      <c r="F3" s="503"/>
      <c r="G3" s="504"/>
      <c r="H3" s="502"/>
    </row>
    <row r="4" spans="1:10" ht="18.600000000000001" customHeight="1" x14ac:dyDescent="0.15">
      <c r="A4" s="506" t="s">
        <v>399</v>
      </c>
      <c r="B4" s="90" t="s">
        <v>34</v>
      </c>
      <c r="C4" s="510"/>
      <c r="D4" s="510"/>
      <c r="E4" s="510"/>
      <c r="F4" s="510"/>
      <c r="G4" s="510"/>
      <c r="H4" s="510"/>
    </row>
    <row r="5" spans="1:10" ht="18.600000000000001" customHeight="1" thickBot="1" x14ac:dyDescent="0.2">
      <c r="A5" s="507"/>
      <c r="B5" s="92" t="s">
        <v>401</v>
      </c>
      <c r="C5" s="511"/>
      <c r="D5" s="511"/>
      <c r="E5" s="511"/>
      <c r="F5" s="511"/>
      <c r="G5" s="511"/>
      <c r="H5" s="511"/>
      <c r="J5" s="183"/>
    </row>
    <row r="6" spans="1:10" ht="18.600000000000001" customHeight="1" thickBot="1" x14ac:dyDescent="0.2">
      <c r="A6" s="508"/>
      <c r="B6" s="90" t="s">
        <v>34</v>
      </c>
      <c r="C6" s="512"/>
      <c r="D6" s="513"/>
      <c r="E6" s="513"/>
      <c r="F6" s="513"/>
      <c r="G6" s="91"/>
      <c r="H6" s="97"/>
    </row>
    <row r="7" spans="1:10" ht="18.600000000000001" customHeight="1" thickBot="1" x14ac:dyDescent="0.2">
      <c r="A7" s="508"/>
      <c r="B7" s="92" t="s">
        <v>39</v>
      </c>
      <c r="C7" s="514"/>
      <c r="D7" s="515"/>
      <c r="E7" s="515"/>
      <c r="F7" s="515"/>
      <c r="G7" s="83" t="s">
        <v>19</v>
      </c>
      <c r="H7" s="94"/>
    </row>
    <row r="8" spans="1:10" ht="18.600000000000001" customHeight="1" x14ac:dyDescent="0.15">
      <c r="A8" s="507"/>
      <c r="B8" s="87" t="s">
        <v>10</v>
      </c>
      <c r="C8" s="516" t="s">
        <v>41</v>
      </c>
      <c r="D8" s="517"/>
      <c r="E8" s="517"/>
      <c r="F8" s="517"/>
      <c r="G8" s="517"/>
      <c r="H8" s="518"/>
    </row>
    <row r="9" spans="1:10" ht="18.600000000000001" customHeight="1" x14ac:dyDescent="0.15">
      <c r="A9" s="507"/>
      <c r="B9" s="87"/>
      <c r="C9" s="519"/>
      <c r="D9" s="520"/>
      <c r="E9" s="520"/>
      <c r="F9" s="520"/>
      <c r="G9" s="520"/>
      <c r="H9" s="521"/>
    </row>
    <row r="10" spans="1:10" ht="18.600000000000001" customHeight="1" x14ac:dyDescent="0.15">
      <c r="A10" s="507"/>
      <c r="B10" s="104" t="s">
        <v>58</v>
      </c>
      <c r="C10" s="84" t="s">
        <v>21</v>
      </c>
      <c r="D10" s="505"/>
      <c r="E10" s="505"/>
      <c r="F10" s="505"/>
      <c r="G10" s="505"/>
      <c r="H10" s="501"/>
    </row>
    <row r="11" spans="1:10" ht="18.600000000000001" customHeight="1" x14ac:dyDescent="0.15">
      <c r="A11" s="507"/>
      <c r="B11" s="105" t="s">
        <v>59</v>
      </c>
      <c r="C11" s="86" t="s">
        <v>22</v>
      </c>
      <c r="D11" s="524" t="s">
        <v>41</v>
      </c>
      <c r="E11" s="525"/>
      <c r="F11" s="525"/>
      <c r="G11" s="525"/>
      <c r="H11" s="526"/>
    </row>
    <row r="12" spans="1:10" ht="18.600000000000001" customHeight="1" x14ac:dyDescent="0.15">
      <c r="A12" s="507"/>
      <c r="B12" s="106" t="s">
        <v>225</v>
      </c>
      <c r="C12" s="107"/>
      <c r="D12" s="519"/>
      <c r="E12" s="520"/>
      <c r="F12" s="520"/>
      <c r="G12" s="520"/>
      <c r="H12" s="521"/>
    </row>
    <row r="13" spans="1:10" ht="18.600000000000001" customHeight="1" x14ac:dyDescent="0.15">
      <c r="A13" s="507"/>
      <c r="B13" s="108"/>
      <c r="C13" s="90" t="s">
        <v>34</v>
      </c>
      <c r="D13" s="513"/>
      <c r="E13" s="513"/>
      <c r="F13" s="513"/>
      <c r="G13" s="513"/>
      <c r="H13" s="527"/>
    </row>
    <row r="14" spans="1:10" ht="18.600000000000001" customHeight="1" x14ac:dyDescent="0.15">
      <c r="A14" s="507"/>
      <c r="B14" s="108" t="s">
        <v>140</v>
      </c>
      <c r="C14" s="92" t="s">
        <v>23</v>
      </c>
      <c r="D14" s="515"/>
      <c r="E14" s="515"/>
      <c r="F14" s="515"/>
      <c r="G14" s="515"/>
      <c r="H14" s="528"/>
    </row>
    <row r="15" spans="1:10" ht="18.600000000000001" customHeight="1" x14ac:dyDescent="0.15">
      <c r="A15" s="507"/>
      <c r="B15" s="106"/>
      <c r="C15" s="84" t="s">
        <v>24</v>
      </c>
      <c r="D15" s="500"/>
      <c r="E15" s="501"/>
      <c r="F15" s="84" t="s">
        <v>25</v>
      </c>
      <c r="G15" s="500"/>
      <c r="H15" s="501"/>
    </row>
    <row r="16" spans="1:10" ht="18.600000000000001" customHeight="1" x14ac:dyDescent="0.15">
      <c r="A16" s="507"/>
      <c r="B16" s="109"/>
      <c r="C16" s="84" t="s">
        <v>26</v>
      </c>
      <c r="D16" s="522"/>
      <c r="E16" s="523"/>
      <c r="F16" s="84" t="s">
        <v>27</v>
      </c>
      <c r="G16" s="522"/>
      <c r="H16" s="523"/>
    </row>
    <row r="17" spans="1:15" ht="27.75" customHeight="1" x14ac:dyDescent="0.15">
      <c r="A17" s="509"/>
      <c r="B17" s="107" t="s">
        <v>505</v>
      </c>
      <c r="C17" s="500" t="s">
        <v>507</v>
      </c>
      <c r="D17" s="505"/>
      <c r="E17" s="505"/>
      <c r="F17" s="505"/>
      <c r="G17" s="505"/>
      <c r="H17" s="501"/>
    </row>
    <row r="18" spans="1:15" ht="20.100000000000001" customHeight="1" x14ac:dyDescent="0.15">
      <c r="B18" s="81" ph="1"/>
      <c r="F18" s="81" ph="1"/>
      <c r="K18" s="81" ph="1"/>
      <c r="O18" s="81" ph="1"/>
    </row>
    <row r="20" spans="1:15" ht="20.100000000000001" customHeight="1" x14ac:dyDescent="0.15">
      <c r="F20" s="81" ph="1"/>
      <c r="O20" s="81" ph="1"/>
    </row>
    <row r="22" spans="1:15" ht="20.100000000000001" customHeight="1" x14ac:dyDescent="0.15">
      <c r="B22" s="81" ph="1"/>
      <c r="K22" s="81" ph="1"/>
    </row>
    <row r="23" spans="1:15" ht="20.100000000000001" customHeight="1" x14ac:dyDescent="0.15">
      <c r="B23" s="81" ph="1"/>
      <c r="K23" s="81" ph="1"/>
    </row>
    <row r="26" spans="1:15" ht="20.100000000000001" customHeight="1" x14ac:dyDescent="0.15">
      <c r="B26" s="81" ph="1"/>
      <c r="F26" s="81" ph="1"/>
      <c r="K26" s="81" ph="1"/>
      <c r="O26" s="81" ph="1"/>
    </row>
    <row r="28" spans="1:15" ht="20.100000000000001" customHeight="1" x14ac:dyDescent="0.15">
      <c r="F28" s="81" ph="1"/>
      <c r="O28" s="81" ph="1"/>
    </row>
    <row r="30" spans="1:15" ht="20.100000000000001" customHeight="1" x14ac:dyDescent="0.15">
      <c r="B30" s="81" ph="1"/>
      <c r="K30" s="81" ph="1"/>
    </row>
    <row r="32" spans="1:15" ht="20.100000000000001" customHeight="1" x14ac:dyDescent="0.15">
      <c r="B32" s="81" ph="1"/>
      <c r="K32" s="81" ph="1"/>
    </row>
    <row r="34" spans="2:15" ht="20.100000000000001" customHeight="1" x14ac:dyDescent="0.15">
      <c r="B34" s="81" ph="1"/>
      <c r="K34" s="81" ph="1"/>
    </row>
    <row r="36" spans="2:15" ht="20.100000000000001" customHeight="1" x14ac:dyDescent="0.15">
      <c r="B36" s="81" ph="1"/>
      <c r="F36" s="81" ph="1"/>
      <c r="K36" s="81" ph="1"/>
      <c r="O36" s="81" ph="1"/>
    </row>
    <row r="38" spans="2:15" ht="20.100000000000001" customHeight="1" x14ac:dyDescent="0.15">
      <c r="F38" s="81" ph="1"/>
      <c r="O38" s="81" ph="1"/>
    </row>
    <row r="40" spans="2:15" ht="20.100000000000001" customHeight="1" x14ac:dyDescent="0.15">
      <c r="B40" s="81" ph="1"/>
      <c r="K40" s="81" ph="1"/>
    </row>
    <row r="41" spans="2:15" ht="20.100000000000001" customHeight="1" x14ac:dyDescent="0.15">
      <c r="B41" s="81" ph="1"/>
      <c r="K41" s="81" ph="1"/>
    </row>
    <row r="44" spans="2:15" ht="20.100000000000001" customHeight="1" x14ac:dyDescent="0.15">
      <c r="B44" s="81" ph="1"/>
      <c r="F44" s="81" ph="1"/>
      <c r="K44" s="81" ph="1"/>
      <c r="O44" s="81" ph="1"/>
    </row>
    <row r="46" spans="2:15" ht="20.100000000000001" customHeight="1" x14ac:dyDescent="0.15">
      <c r="F46" s="81" ph="1"/>
      <c r="O46" s="81" ph="1"/>
    </row>
    <row r="48" spans="2:15" ht="20.100000000000001" customHeight="1" x14ac:dyDescent="0.15">
      <c r="B48" s="81" ph="1"/>
      <c r="K48" s="81" ph="1"/>
    </row>
    <row r="50" spans="2:15" ht="20.100000000000001" customHeight="1" x14ac:dyDescent="0.15">
      <c r="B50" s="81" ph="1"/>
      <c r="K50" s="81" ph="1"/>
    </row>
    <row r="52" spans="2:15" ht="20.100000000000001" customHeight="1" x14ac:dyDescent="0.15">
      <c r="B52" s="81" ph="1"/>
      <c r="K52" s="81" ph="1"/>
    </row>
    <row r="54" spans="2:15" ht="20.100000000000001" customHeight="1" x14ac:dyDescent="0.15">
      <c r="F54" s="81" ph="1"/>
      <c r="O54" s="81" ph="1"/>
    </row>
    <row r="56" spans="2:15" ht="20.100000000000001" customHeight="1" x14ac:dyDescent="0.15">
      <c r="B56" s="81" ph="1"/>
      <c r="K56" s="81" ph="1"/>
    </row>
    <row r="57" spans="2:15" ht="20.100000000000001" customHeight="1" x14ac:dyDescent="0.15">
      <c r="B57" s="81" ph="1"/>
      <c r="K57" s="81" ph="1"/>
    </row>
    <row r="60" spans="2:15" ht="20.100000000000001" customHeight="1" x14ac:dyDescent="0.15">
      <c r="B60" s="81" ph="1"/>
      <c r="F60" s="81" ph="1"/>
      <c r="K60" s="81" ph="1"/>
      <c r="O60" s="81" ph="1"/>
    </row>
    <row r="62" spans="2:15" ht="20.100000000000001" customHeight="1" x14ac:dyDescent="0.15">
      <c r="B62" s="81" ph="1"/>
      <c r="K62" s="81" ph="1"/>
    </row>
    <row r="64" spans="2:15" ht="20.100000000000001" customHeight="1" x14ac:dyDescent="0.15">
      <c r="B64" s="81" ph="1"/>
      <c r="K64" s="81" ph="1"/>
    </row>
    <row r="66" spans="2:15" ht="20.100000000000001" customHeight="1" x14ac:dyDescent="0.15">
      <c r="B66" s="81" ph="1"/>
      <c r="K66" s="81" ph="1"/>
    </row>
    <row r="68" spans="2:15" ht="20.100000000000001" customHeight="1" x14ac:dyDescent="0.15">
      <c r="B68" s="81" ph="1"/>
      <c r="F68" s="81" ph="1"/>
      <c r="K68" s="81" ph="1"/>
      <c r="O68" s="81" ph="1"/>
    </row>
    <row r="70" spans="2:15" ht="20.100000000000001" customHeight="1" x14ac:dyDescent="0.15">
      <c r="B70" s="81" ph="1"/>
      <c r="K70" s="81" ph="1"/>
    </row>
    <row r="72" spans="2:15" ht="20.100000000000001" customHeight="1" x14ac:dyDescent="0.15">
      <c r="B72" s="81" ph="1"/>
      <c r="K72" s="81" ph="1"/>
    </row>
    <row r="74" spans="2:15" ht="20.100000000000001" customHeight="1" x14ac:dyDescent="0.15">
      <c r="B74" s="81" ph="1"/>
      <c r="K74" s="81" ph="1"/>
    </row>
    <row r="76" spans="2:15" ht="20.100000000000001" customHeight="1" x14ac:dyDescent="0.15">
      <c r="B76" s="81" ph="1"/>
      <c r="F76" s="81" ph="1"/>
      <c r="K76" s="81" ph="1"/>
      <c r="O76" s="81" ph="1"/>
    </row>
    <row r="78" spans="2:15" ht="20.100000000000001" customHeight="1" x14ac:dyDescent="0.15">
      <c r="B78" s="81" ph="1"/>
      <c r="K78" s="81" ph="1"/>
    </row>
    <row r="79" spans="2:15" ht="20.100000000000001" customHeight="1" x14ac:dyDescent="0.15">
      <c r="B79" s="81" ph="1"/>
      <c r="K79" s="81" ph="1"/>
    </row>
    <row r="80" spans="2:15" ht="20.100000000000001" customHeight="1" x14ac:dyDescent="0.15">
      <c r="B80" s="81" ph="1"/>
      <c r="K80" s="81" ph="1"/>
    </row>
    <row r="82" spans="2:15" ht="20.100000000000001" customHeight="1" x14ac:dyDescent="0.15">
      <c r="B82" s="81" ph="1"/>
      <c r="K82" s="81" ph="1"/>
    </row>
    <row r="84" spans="2:15" ht="20.100000000000001" customHeight="1" x14ac:dyDescent="0.15">
      <c r="B84" s="81" ph="1"/>
      <c r="F84" s="81" ph="1"/>
      <c r="K84" s="81" ph="1"/>
      <c r="O84" s="81" ph="1"/>
    </row>
    <row r="86" spans="2:15" ht="20.100000000000001" customHeight="1" x14ac:dyDescent="0.15">
      <c r="B86" s="81" ph="1"/>
      <c r="K86" s="81" ph="1"/>
    </row>
    <row r="87" spans="2:15" ht="20.100000000000001" customHeight="1" x14ac:dyDescent="0.15">
      <c r="B87" s="81" ph="1"/>
      <c r="K87" s="81" ph="1"/>
    </row>
    <row r="88" spans="2:15" ht="20.100000000000001" customHeight="1" x14ac:dyDescent="0.15">
      <c r="B88" s="81" ph="1"/>
      <c r="K88" s="81" ph="1"/>
    </row>
    <row r="90" spans="2:15" ht="20.100000000000001" customHeight="1" x14ac:dyDescent="0.15">
      <c r="B90" s="81" ph="1"/>
      <c r="K90" s="81" ph="1"/>
    </row>
    <row r="92" spans="2:15" ht="20.100000000000001" customHeight="1" x14ac:dyDescent="0.15">
      <c r="B92" s="81" ph="1"/>
      <c r="F92" s="81" ph="1"/>
      <c r="K92" s="81" ph="1"/>
      <c r="O92" s="81" ph="1"/>
    </row>
    <row r="94" spans="2:15" ht="20.100000000000001" customHeight="1" x14ac:dyDescent="0.15">
      <c r="B94" s="81" ph="1"/>
      <c r="K94" s="81" ph="1"/>
    </row>
    <row r="95" spans="2:15" ht="20.100000000000001" customHeight="1" x14ac:dyDescent="0.15">
      <c r="B95" s="81" ph="1"/>
      <c r="K95" s="81" ph="1"/>
    </row>
    <row r="96" spans="2:15" ht="20.100000000000001" customHeight="1" x14ac:dyDescent="0.15">
      <c r="B96" s="81" ph="1"/>
      <c r="K96" s="81" ph="1"/>
    </row>
    <row r="98" spans="2:15" ht="20.100000000000001" customHeight="1" x14ac:dyDescent="0.15">
      <c r="B98" s="81" ph="1"/>
      <c r="K98" s="81" ph="1"/>
    </row>
    <row r="100" spans="2:15" ht="20.100000000000001" customHeight="1" x14ac:dyDescent="0.15">
      <c r="B100" s="81" ph="1"/>
      <c r="F100" s="81" ph="1"/>
      <c r="K100" s="81" ph="1"/>
      <c r="O100" s="81" ph="1"/>
    </row>
    <row r="102" spans="2:15" ht="20.100000000000001" customHeight="1" x14ac:dyDescent="0.15">
      <c r="B102" s="81" ph="1"/>
      <c r="K102" s="81" ph="1"/>
    </row>
    <row r="103" spans="2:15" ht="20.100000000000001" customHeight="1" x14ac:dyDescent="0.15">
      <c r="B103" s="81" ph="1"/>
      <c r="K103" s="81" ph="1"/>
    </row>
    <row r="104" spans="2:15" ht="20.100000000000001" customHeight="1" x14ac:dyDescent="0.15">
      <c r="B104" s="81" ph="1"/>
      <c r="K104" s="81" ph="1"/>
    </row>
    <row r="106" spans="2:15" ht="20.100000000000001" customHeight="1" x14ac:dyDescent="0.15">
      <c r="B106" s="81" ph="1"/>
      <c r="K106" s="81" ph="1"/>
    </row>
    <row r="107" spans="2:15" ht="20.100000000000001" customHeight="1" x14ac:dyDescent="0.15">
      <c r="B107" s="81" ph="1"/>
      <c r="K107" s="81" ph="1"/>
    </row>
    <row r="108" spans="2:15" ht="20.100000000000001" customHeight="1" x14ac:dyDescent="0.15">
      <c r="B108" s="81" ph="1"/>
      <c r="K108" s="81" ph="1"/>
    </row>
    <row r="110" spans="2:15" ht="20.100000000000001" customHeight="1" x14ac:dyDescent="0.15">
      <c r="B110" s="81" ph="1"/>
      <c r="F110" s="81" ph="1"/>
      <c r="K110" s="81" ph="1"/>
      <c r="O110" s="81" ph="1"/>
    </row>
    <row r="112" spans="2:15" ht="20.100000000000001" customHeight="1" x14ac:dyDescent="0.15">
      <c r="B112" s="81" ph="1"/>
      <c r="K112" s="81" ph="1"/>
    </row>
    <row r="113" spans="2:15" ht="20.100000000000001" customHeight="1" x14ac:dyDescent="0.15">
      <c r="B113" s="81" ph="1"/>
      <c r="K113" s="81" ph="1"/>
    </row>
    <row r="114" spans="2:15" ht="20.100000000000001" customHeight="1" x14ac:dyDescent="0.15">
      <c r="B114" s="81" ph="1"/>
      <c r="K114" s="81" ph="1"/>
    </row>
    <row r="116" spans="2:15" ht="20.100000000000001" customHeight="1" x14ac:dyDescent="0.15">
      <c r="B116" s="81" ph="1"/>
      <c r="K116" s="81" ph="1"/>
    </row>
    <row r="118" spans="2:15" ht="20.100000000000001" customHeight="1" x14ac:dyDescent="0.15">
      <c r="B118" s="81" ph="1"/>
      <c r="K118" s="81" ph="1"/>
    </row>
    <row r="119" spans="2:15" ht="20.100000000000001" customHeight="1" x14ac:dyDescent="0.15">
      <c r="B119" s="81" ph="1"/>
      <c r="K119" s="81" ph="1"/>
    </row>
    <row r="120" spans="2:15" ht="20.100000000000001" customHeight="1" x14ac:dyDescent="0.15">
      <c r="B120" s="81" ph="1"/>
      <c r="K120" s="81" ph="1"/>
    </row>
    <row r="122" spans="2:15" ht="20.100000000000001" customHeight="1" x14ac:dyDescent="0.15">
      <c r="B122" s="81" ph="1"/>
      <c r="F122" s="81" ph="1"/>
      <c r="K122" s="81" ph="1"/>
      <c r="O122" s="81" ph="1"/>
    </row>
    <row r="124" spans="2:15" ht="20.100000000000001" customHeight="1" x14ac:dyDescent="0.15">
      <c r="B124" s="81" ph="1"/>
      <c r="K124" s="81" ph="1"/>
    </row>
    <row r="125" spans="2:15" ht="20.100000000000001" customHeight="1" x14ac:dyDescent="0.15">
      <c r="B125" s="81" ph="1"/>
      <c r="K125" s="81" ph="1"/>
    </row>
    <row r="126" spans="2:15" ht="20.100000000000001" customHeight="1" x14ac:dyDescent="0.15">
      <c r="B126" s="81" ph="1"/>
      <c r="K126" s="81" ph="1"/>
    </row>
    <row r="128" spans="2:15" ht="20.100000000000001" customHeight="1" x14ac:dyDescent="0.15">
      <c r="B128" s="81" ph="1"/>
      <c r="K128" s="81" ph="1"/>
    </row>
    <row r="130" spans="2:15" ht="20.100000000000001" customHeight="1" x14ac:dyDescent="0.15">
      <c r="B130" s="81" ph="1"/>
      <c r="K130" s="81" ph="1"/>
    </row>
    <row r="131" spans="2:15" ht="20.100000000000001" customHeight="1" x14ac:dyDescent="0.15">
      <c r="B131" s="81" ph="1"/>
      <c r="K131" s="81" ph="1"/>
    </row>
    <row r="133" spans="2:15" ht="20.100000000000001" customHeight="1" x14ac:dyDescent="0.15">
      <c r="B133" s="81" ph="1"/>
      <c r="K133" s="81" ph="1"/>
    </row>
    <row r="134" spans="2:15" ht="20.100000000000001" customHeight="1" x14ac:dyDescent="0.15">
      <c r="B134" s="81" ph="1"/>
      <c r="K134" s="81" ph="1"/>
    </row>
    <row r="136" spans="2:15" ht="20.100000000000001" customHeight="1" x14ac:dyDescent="0.15">
      <c r="B136" s="81" ph="1"/>
      <c r="K136" s="81" ph="1"/>
    </row>
    <row r="137" spans="2:15" ht="20.100000000000001" customHeight="1" x14ac:dyDescent="0.15">
      <c r="B137" s="81" ph="1"/>
      <c r="K137" s="81" ph="1"/>
    </row>
    <row r="138" spans="2:15" ht="20.100000000000001" customHeight="1" x14ac:dyDescent="0.15">
      <c r="B138" s="81" ph="1"/>
      <c r="K138" s="81" ph="1"/>
    </row>
    <row r="140" spans="2:15" ht="20.100000000000001" customHeight="1" x14ac:dyDescent="0.15">
      <c r="B140" s="81" ph="1"/>
      <c r="F140" s="81" ph="1"/>
      <c r="K140" s="81" ph="1"/>
      <c r="O140" s="81" ph="1"/>
    </row>
    <row r="142" spans="2:15" ht="20.100000000000001" customHeight="1" x14ac:dyDescent="0.15">
      <c r="B142" s="81" ph="1"/>
      <c r="K142" s="81" ph="1"/>
    </row>
    <row r="143" spans="2:15" ht="20.100000000000001" customHeight="1" x14ac:dyDescent="0.15">
      <c r="B143" s="81" ph="1"/>
      <c r="K143" s="81" ph="1"/>
    </row>
    <row r="144" spans="2:15" ht="20.100000000000001" customHeight="1" x14ac:dyDescent="0.15">
      <c r="B144" s="81" ph="1"/>
      <c r="K144" s="81" ph="1"/>
    </row>
    <row r="146" spans="2:15" ht="20.100000000000001" customHeight="1" x14ac:dyDescent="0.15">
      <c r="B146" s="81" ph="1"/>
      <c r="K146" s="81" ph="1"/>
    </row>
    <row r="148" spans="2:15" ht="20.100000000000001" customHeight="1" x14ac:dyDescent="0.15">
      <c r="B148" s="81" ph="1"/>
      <c r="K148" s="81" ph="1"/>
    </row>
    <row r="149" spans="2:15" ht="20.100000000000001" customHeight="1" x14ac:dyDescent="0.15">
      <c r="B149" s="81" ph="1"/>
      <c r="K149" s="81" ph="1"/>
    </row>
    <row r="151" spans="2:15" ht="20.100000000000001" customHeight="1" x14ac:dyDescent="0.15">
      <c r="B151" s="81" ph="1"/>
      <c r="K151" s="81" ph="1"/>
    </row>
    <row r="152" spans="2:15" ht="20.100000000000001" customHeight="1" x14ac:dyDescent="0.15">
      <c r="B152" s="81" ph="1"/>
      <c r="K152" s="81" ph="1"/>
    </row>
    <row r="153" spans="2:15" ht="20.100000000000001" customHeight="1" x14ac:dyDescent="0.15">
      <c r="B153" s="81" ph="1"/>
      <c r="K153" s="81" ph="1"/>
    </row>
    <row r="155" spans="2:15" ht="20.100000000000001" customHeight="1" x14ac:dyDescent="0.15">
      <c r="B155" s="81" ph="1"/>
      <c r="F155" s="81" ph="1"/>
      <c r="K155" s="81" ph="1"/>
      <c r="O155" s="81" ph="1"/>
    </row>
    <row r="157" spans="2:15" ht="20.100000000000001" customHeight="1" x14ac:dyDescent="0.15">
      <c r="B157" s="81" ph="1"/>
      <c r="K157" s="81" ph="1"/>
    </row>
    <row r="158" spans="2:15" ht="20.100000000000001" customHeight="1" x14ac:dyDescent="0.15">
      <c r="B158" s="81" ph="1"/>
      <c r="K158" s="81" ph="1"/>
    </row>
    <row r="159" spans="2:15" ht="20.100000000000001" customHeight="1" x14ac:dyDescent="0.15">
      <c r="B159" s="81" ph="1"/>
      <c r="K159" s="81" ph="1"/>
    </row>
    <row r="161" spans="2:15" ht="20.100000000000001" customHeight="1" x14ac:dyDescent="0.15">
      <c r="B161" s="81" ph="1"/>
      <c r="K161" s="81" ph="1"/>
    </row>
    <row r="163" spans="2:15" ht="20.100000000000001" customHeight="1" x14ac:dyDescent="0.15">
      <c r="B163" s="81" ph="1"/>
      <c r="K163" s="81" ph="1"/>
    </row>
    <row r="164" spans="2:15" ht="20.100000000000001" customHeight="1" x14ac:dyDescent="0.15">
      <c r="B164" s="81" ph="1"/>
      <c r="K164" s="81" ph="1"/>
    </row>
    <row r="165" spans="2:15" ht="20.100000000000001" customHeight="1" x14ac:dyDescent="0.15">
      <c r="B165" s="81" ph="1"/>
      <c r="K165" s="81" ph="1"/>
    </row>
    <row r="166" spans="2:15" ht="20.100000000000001" customHeight="1" x14ac:dyDescent="0.15">
      <c r="B166" s="81" ph="1"/>
      <c r="K166" s="81" ph="1"/>
    </row>
    <row r="167" spans="2:15" ht="20.100000000000001" customHeight="1" x14ac:dyDescent="0.15">
      <c r="B167" s="81" ph="1"/>
      <c r="K167" s="81" ph="1"/>
    </row>
    <row r="168" spans="2:15" ht="20.100000000000001" customHeight="1" x14ac:dyDescent="0.15">
      <c r="B168" s="81" ph="1"/>
      <c r="K168" s="81" ph="1"/>
    </row>
    <row r="170" spans="2:15" ht="20.100000000000001" customHeight="1" x14ac:dyDescent="0.15">
      <c r="B170" s="81" ph="1"/>
      <c r="K170" s="81" ph="1"/>
    </row>
    <row r="172" spans="2:15" ht="20.100000000000001" customHeight="1" x14ac:dyDescent="0.15">
      <c r="B172" s="81" ph="1"/>
      <c r="K172" s="81" ph="1"/>
    </row>
    <row r="173" spans="2:15" ht="20.100000000000001" customHeight="1" x14ac:dyDescent="0.15">
      <c r="B173" s="81" ph="1"/>
      <c r="K173" s="81" ph="1"/>
    </row>
    <row r="174" spans="2:15" ht="20.100000000000001" customHeight="1" x14ac:dyDescent="0.15">
      <c r="B174" s="81" ph="1"/>
      <c r="K174" s="81" ph="1"/>
    </row>
    <row r="176" spans="2:15" ht="20.100000000000001" customHeight="1" x14ac:dyDescent="0.15">
      <c r="K176" s="81" ph="1"/>
      <c r="O176" s="81" ph="1"/>
    </row>
    <row r="178" spans="11:11" ht="20.100000000000001" customHeight="1" x14ac:dyDescent="0.15">
      <c r="K178" s="81" ph="1"/>
    </row>
    <row r="180" spans="11:11" ht="20.100000000000001" customHeight="1" x14ac:dyDescent="0.15">
      <c r="K180" s="81" ph="1"/>
    </row>
    <row r="182" spans="11:11" ht="20.100000000000001" customHeight="1" x14ac:dyDescent="0.15">
      <c r="K182" s="81" ph="1"/>
    </row>
    <row r="204" spans="11:11" ht="20.100000000000001" customHeight="1" x14ac:dyDescent="0.15">
      <c r="K204" s="81" ph="1"/>
    </row>
    <row r="205" spans="11:11" ht="20.100000000000001" customHeight="1" x14ac:dyDescent="0.15">
      <c r="K205" s="81" ph="1"/>
    </row>
    <row r="206" spans="11:11" ht="20.100000000000001" customHeight="1" x14ac:dyDescent="0.15">
      <c r="K206" s="81" ph="1"/>
    </row>
    <row r="207" spans="11:11" ht="20.100000000000001" customHeight="1" x14ac:dyDescent="0.15">
      <c r="K207" s="81" ph="1"/>
    </row>
    <row r="210" spans="2:15" ht="20.100000000000001" customHeight="1" x14ac:dyDescent="0.15">
      <c r="K210" s="81" ph="1"/>
      <c r="O210" s="81" ph="1"/>
    </row>
    <row r="212" spans="2:15" ht="20.100000000000001" customHeight="1" x14ac:dyDescent="0.15">
      <c r="O212" s="81" ph="1"/>
    </row>
    <row r="214" spans="2:15" ht="20.100000000000001" customHeight="1" x14ac:dyDescent="0.15">
      <c r="K214" s="81" ph="1"/>
    </row>
    <row r="216" spans="2:15" ht="20.100000000000001" customHeight="1" x14ac:dyDescent="0.15">
      <c r="K216" s="81" ph="1"/>
    </row>
    <row r="218" spans="2:15" ht="20.100000000000001" customHeight="1" x14ac:dyDescent="0.15">
      <c r="B218" s="81" ph="1"/>
      <c r="F218" s="81" ph="1"/>
      <c r="K218" s="81" ph="1"/>
      <c r="O218" s="81" ph="1"/>
    </row>
    <row r="220" spans="2:15" ht="20.100000000000001" customHeight="1" x14ac:dyDescent="0.15">
      <c r="F220" s="81" ph="1"/>
      <c r="O220" s="81" ph="1"/>
    </row>
    <row r="222" spans="2:15" ht="20.100000000000001" customHeight="1" x14ac:dyDescent="0.15">
      <c r="B222" s="81" ph="1"/>
      <c r="K222" s="81" ph="1"/>
    </row>
    <row r="223" spans="2:15" ht="20.100000000000001" customHeight="1" x14ac:dyDescent="0.15">
      <c r="B223" s="81" ph="1"/>
      <c r="K223" s="81" ph="1"/>
    </row>
    <row r="226" spans="2:15" ht="20.100000000000001" customHeight="1" x14ac:dyDescent="0.15">
      <c r="B226" s="81" ph="1"/>
      <c r="F226" s="81" ph="1"/>
      <c r="K226" s="81" ph="1"/>
      <c r="O226" s="81" ph="1"/>
    </row>
    <row r="228" spans="2:15" ht="20.100000000000001" customHeight="1" x14ac:dyDescent="0.15">
      <c r="F228" s="81" ph="1"/>
      <c r="O228" s="81" ph="1"/>
    </row>
    <row r="230" spans="2:15" ht="20.100000000000001" customHeight="1" x14ac:dyDescent="0.15">
      <c r="B230" s="81" ph="1"/>
      <c r="K230" s="81" ph="1"/>
    </row>
    <row r="232" spans="2:15" ht="20.100000000000001" customHeight="1" x14ac:dyDescent="0.15">
      <c r="B232" s="81" ph="1"/>
      <c r="K232" s="81" ph="1"/>
    </row>
    <row r="234" spans="2:15" ht="20.100000000000001" customHeight="1" x14ac:dyDescent="0.15">
      <c r="B234" s="81" ph="1"/>
      <c r="K234" s="81" ph="1"/>
    </row>
    <row r="236" spans="2:15" ht="20.100000000000001" customHeight="1" x14ac:dyDescent="0.15">
      <c r="B236" s="81" ph="1"/>
      <c r="F236" s="81" ph="1"/>
      <c r="K236" s="81" ph="1"/>
      <c r="O236" s="81" ph="1"/>
    </row>
    <row r="238" spans="2:15" ht="20.100000000000001" customHeight="1" x14ac:dyDescent="0.15">
      <c r="F238" s="81" ph="1"/>
      <c r="O238" s="81" ph="1"/>
    </row>
    <row r="240" spans="2:15" ht="20.100000000000001" customHeight="1" x14ac:dyDescent="0.15">
      <c r="B240" s="81" ph="1"/>
      <c r="K240" s="81" ph="1"/>
    </row>
    <row r="241" spans="2:15" ht="20.100000000000001" customHeight="1" x14ac:dyDescent="0.15">
      <c r="B241" s="81" ph="1"/>
      <c r="K241" s="81" ph="1"/>
    </row>
    <row r="244" spans="2:15" ht="20.100000000000001" customHeight="1" x14ac:dyDescent="0.15">
      <c r="B244" s="81" ph="1"/>
      <c r="F244" s="81" ph="1"/>
      <c r="K244" s="81" ph="1"/>
      <c r="O244" s="81" ph="1"/>
    </row>
    <row r="246" spans="2:15" ht="20.100000000000001" customHeight="1" x14ac:dyDescent="0.15">
      <c r="F246" s="81" ph="1"/>
      <c r="O246" s="81" ph="1"/>
    </row>
    <row r="248" spans="2:15" ht="20.100000000000001" customHeight="1" x14ac:dyDescent="0.15">
      <c r="B248" s="81" ph="1"/>
      <c r="K248" s="81" ph="1"/>
    </row>
    <row r="250" spans="2:15" ht="20.100000000000001" customHeight="1" x14ac:dyDescent="0.15">
      <c r="B250" s="81" ph="1"/>
      <c r="K250" s="81" ph="1"/>
    </row>
    <row r="252" spans="2:15" ht="20.100000000000001" customHeight="1" x14ac:dyDescent="0.15">
      <c r="B252" s="81" ph="1"/>
      <c r="K252" s="81" ph="1"/>
    </row>
    <row r="254" spans="2:15" ht="20.100000000000001" customHeight="1" x14ac:dyDescent="0.15">
      <c r="F254" s="81" ph="1"/>
      <c r="O254" s="81" ph="1"/>
    </row>
    <row r="256" spans="2:15" ht="20.100000000000001" customHeight="1" x14ac:dyDescent="0.15">
      <c r="B256" s="81" ph="1"/>
      <c r="K256" s="81" ph="1"/>
    </row>
    <row r="257" spans="2:15" ht="20.100000000000001" customHeight="1" x14ac:dyDescent="0.15">
      <c r="B257" s="81" ph="1"/>
      <c r="K257" s="81" ph="1"/>
    </row>
    <row r="260" spans="2:15" ht="20.100000000000001" customHeight="1" x14ac:dyDescent="0.15">
      <c r="B260" s="81" ph="1"/>
      <c r="F260" s="81" ph="1"/>
      <c r="K260" s="81" ph="1"/>
      <c r="O260" s="81" ph="1"/>
    </row>
    <row r="262" spans="2:15" ht="20.100000000000001" customHeight="1" x14ac:dyDescent="0.15">
      <c r="B262" s="81" ph="1"/>
      <c r="K262" s="81" ph="1"/>
    </row>
    <row r="264" spans="2:15" ht="20.100000000000001" customHeight="1" x14ac:dyDescent="0.15">
      <c r="B264" s="81" ph="1"/>
      <c r="K264" s="81" ph="1"/>
    </row>
    <row r="266" spans="2:15" ht="20.100000000000001" customHeight="1" x14ac:dyDescent="0.15">
      <c r="B266" s="81" ph="1"/>
      <c r="K266" s="81" ph="1"/>
    </row>
    <row r="268" spans="2:15" ht="20.100000000000001" customHeight="1" x14ac:dyDescent="0.15">
      <c r="B268" s="81" ph="1"/>
      <c r="F268" s="81" ph="1"/>
      <c r="K268" s="81" ph="1"/>
      <c r="O268" s="81" ph="1"/>
    </row>
    <row r="270" spans="2:15" ht="20.100000000000001" customHeight="1" x14ac:dyDescent="0.15">
      <c r="B270" s="81" ph="1"/>
      <c r="K270" s="81" ph="1"/>
    </row>
    <row r="272" spans="2:15" ht="20.100000000000001" customHeight="1" x14ac:dyDescent="0.15">
      <c r="B272" s="81" ph="1"/>
      <c r="K272" s="81" ph="1"/>
    </row>
    <row r="274" spans="2:15" ht="20.100000000000001" customHeight="1" x14ac:dyDescent="0.15">
      <c r="B274" s="81" ph="1"/>
      <c r="K274" s="81" ph="1"/>
    </row>
    <row r="276" spans="2:15" ht="20.100000000000001" customHeight="1" x14ac:dyDescent="0.15">
      <c r="B276" s="81" ph="1"/>
      <c r="F276" s="81" ph="1"/>
      <c r="K276" s="81" ph="1"/>
      <c r="O276" s="81" ph="1"/>
    </row>
    <row r="278" spans="2:15" ht="20.100000000000001" customHeight="1" x14ac:dyDescent="0.15">
      <c r="B278" s="81" ph="1"/>
      <c r="K278" s="81" ph="1"/>
    </row>
    <row r="279" spans="2:15" ht="20.100000000000001" customHeight="1" x14ac:dyDescent="0.15">
      <c r="B279" s="81" ph="1"/>
      <c r="K279" s="81" ph="1"/>
    </row>
    <row r="280" spans="2:15" ht="20.100000000000001" customHeight="1" x14ac:dyDescent="0.15">
      <c r="B280" s="81" ph="1"/>
      <c r="K280" s="81" ph="1"/>
    </row>
    <row r="282" spans="2:15" ht="20.100000000000001" customHeight="1" x14ac:dyDescent="0.15">
      <c r="B282" s="81" ph="1"/>
      <c r="K282" s="81" ph="1"/>
    </row>
    <row r="284" spans="2:15" ht="20.100000000000001" customHeight="1" x14ac:dyDescent="0.15">
      <c r="B284" s="81" ph="1"/>
      <c r="F284" s="81" ph="1"/>
      <c r="K284" s="81" ph="1"/>
      <c r="O284" s="81" ph="1"/>
    </row>
    <row r="286" spans="2:15" ht="20.100000000000001" customHeight="1" x14ac:dyDescent="0.15">
      <c r="B286" s="81" ph="1"/>
      <c r="K286" s="81" ph="1"/>
    </row>
    <row r="287" spans="2:15" ht="20.100000000000001" customHeight="1" x14ac:dyDescent="0.15">
      <c r="B287" s="81" ph="1"/>
      <c r="K287" s="81" ph="1"/>
    </row>
    <row r="288" spans="2:15" ht="20.100000000000001" customHeight="1" x14ac:dyDescent="0.15">
      <c r="B288" s="81" ph="1"/>
      <c r="K288" s="81" ph="1"/>
    </row>
    <row r="290" spans="2:15" ht="20.100000000000001" customHeight="1" x14ac:dyDescent="0.15">
      <c r="B290" s="81" ph="1"/>
      <c r="K290" s="81" ph="1"/>
    </row>
    <row r="292" spans="2:15" ht="20.100000000000001" customHeight="1" x14ac:dyDescent="0.15">
      <c r="B292" s="81" ph="1"/>
      <c r="F292" s="81" ph="1"/>
      <c r="K292" s="81" ph="1"/>
      <c r="O292" s="81" ph="1"/>
    </row>
    <row r="294" spans="2:15" ht="20.100000000000001" customHeight="1" x14ac:dyDescent="0.15">
      <c r="B294" s="81" ph="1"/>
      <c r="K294" s="81" ph="1"/>
    </row>
    <row r="295" spans="2:15" ht="20.100000000000001" customHeight="1" x14ac:dyDescent="0.15">
      <c r="B295" s="81" ph="1"/>
      <c r="K295" s="81" ph="1"/>
    </row>
    <row r="296" spans="2:15" ht="20.100000000000001" customHeight="1" x14ac:dyDescent="0.15">
      <c r="B296" s="81" ph="1"/>
      <c r="K296" s="81" ph="1"/>
    </row>
    <row r="298" spans="2:15" ht="20.100000000000001" customHeight="1" x14ac:dyDescent="0.15">
      <c r="B298" s="81" ph="1"/>
      <c r="K298" s="81" ph="1"/>
    </row>
    <row r="300" spans="2:15" ht="20.100000000000001" customHeight="1" x14ac:dyDescent="0.15">
      <c r="B300" s="81" ph="1"/>
      <c r="F300" s="81" ph="1"/>
      <c r="K300" s="81" ph="1"/>
      <c r="O300" s="81" ph="1"/>
    </row>
    <row r="302" spans="2:15" ht="20.100000000000001" customHeight="1" x14ac:dyDescent="0.15">
      <c r="B302" s="81" ph="1"/>
      <c r="K302" s="81" ph="1"/>
    </row>
    <row r="303" spans="2:15" ht="20.100000000000001" customHeight="1" x14ac:dyDescent="0.15">
      <c r="B303" s="81" ph="1"/>
      <c r="K303" s="81" ph="1"/>
    </row>
    <row r="304" spans="2:15" ht="20.100000000000001" customHeight="1" x14ac:dyDescent="0.15">
      <c r="B304" s="81" ph="1"/>
      <c r="K304" s="81" ph="1"/>
    </row>
    <row r="306" spans="2:15" ht="20.100000000000001" customHeight="1" x14ac:dyDescent="0.15">
      <c r="B306" s="81" ph="1"/>
      <c r="K306" s="81" ph="1"/>
    </row>
    <row r="307" spans="2:15" ht="20.100000000000001" customHeight="1" x14ac:dyDescent="0.15">
      <c r="B307" s="81" ph="1"/>
      <c r="K307" s="81" ph="1"/>
    </row>
    <row r="308" spans="2:15" ht="20.100000000000001" customHeight="1" x14ac:dyDescent="0.15">
      <c r="B308" s="81" ph="1"/>
      <c r="K308" s="81" ph="1"/>
    </row>
    <row r="310" spans="2:15" ht="20.100000000000001" customHeight="1" x14ac:dyDescent="0.15">
      <c r="B310" s="81" ph="1"/>
      <c r="F310" s="81" ph="1"/>
      <c r="K310" s="81" ph="1"/>
      <c r="O310" s="81" ph="1"/>
    </row>
    <row r="312" spans="2:15" ht="20.100000000000001" customHeight="1" x14ac:dyDescent="0.15">
      <c r="B312" s="81" ph="1"/>
      <c r="K312" s="81" ph="1"/>
    </row>
    <row r="313" spans="2:15" ht="20.100000000000001" customHeight="1" x14ac:dyDescent="0.15">
      <c r="B313" s="81" ph="1"/>
      <c r="K313" s="81" ph="1"/>
    </row>
    <row r="314" spans="2:15" ht="20.100000000000001" customHeight="1" x14ac:dyDescent="0.15">
      <c r="B314" s="81" ph="1"/>
      <c r="K314" s="81" ph="1"/>
    </row>
    <row r="316" spans="2:15" ht="20.100000000000001" customHeight="1" x14ac:dyDescent="0.15">
      <c r="B316" s="81" ph="1"/>
      <c r="K316" s="81" ph="1"/>
    </row>
    <row r="318" spans="2:15" ht="20.100000000000001" customHeight="1" x14ac:dyDescent="0.15">
      <c r="B318" s="81" ph="1"/>
      <c r="K318" s="81" ph="1"/>
    </row>
    <row r="319" spans="2:15" ht="20.100000000000001" customHeight="1" x14ac:dyDescent="0.15">
      <c r="B319" s="81" ph="1"/>
      <c r="K319" s="81" ph="1"/>
    </row>
    <row r="320" spans="2:15" ht="20.100000000000001" customHeight="1" x14ac:dyDescent="0.15">
      <c r="B320" s="81" ph="1"/>
      <c r="K320" s="81" ph="1"/>
    </row>
    <row r="322" spans="2:15" ht="20.100000000000001" customHeight="1" x14ac:dyDescent="0.15">
      <c r="B322" s="81" ph="1"/>
      <c r="F322" s="81" ph="1"/>
      <c r="K322" s="81" ph="1"/>
      <c r="O322" s="81" ph="1"/>
    </row>
    <row r="324" spans="2:15" ht="20.100000000000001" customHeight="1" x14ac:dyDescent="0.15">
      <c r="B324" s="81" ph="1"/>
      <c r="K324" s="81" ph="1"/>
    </row>
    <row r="325" spans="2:15" ht="20.100000000000001" customHeight="1" x14ac:dyDescent="0.15">
      <c r="B325" s="81" ph="1"/>
      <c r="K325" s="81" ph="1"/>
    </row>
    <row r="326" spans="2:15" ht="20.100000000000001" customHeight="1" x14ac:dyDescent="0.15">
      <c r="B326" s="81" ph="1"/>
      <c r="K326" s="81" ph="1"/>
    </row>
    <row r="328" spans="2:15" ht="20.100000000000001" customHeight="1" x14ac:dyDescent="0.15">
      <c r="B328" s="81" ph="1"/>
      <c r="K328" s="81" ph="1"/>
    </row>
    <row r="330" spans="2:15" ht="20.100000000000001" customHeight="1" x14ac:dyDescent="0.15">
      <c r="B330" s="81" ph="1"/>
      <c r="K330" s="81" ph="1"/>
    </row>
    <row r="331" spans="2:15" ht="20.100000000000001" customHeight="1" x14ac:dyDescent="0.15">
      <c r="B331" s="81" ph="1"/>
      <c r="K331" s="81" ph="1"/>
    </row>
    <row r="333" spans="2:15" ht="20.100000000000001" customHeight="1" x14ac:dyDescent="0.15">
      <c r="B333" s="81" ph="1"/>
      <c r="K333" s="81" ph="1"/>
    </row>
    <row r="334" spans="2:15" ht="20.100000000000001" customHeight="1" x14ac:dyDescent="0.15">
      <c r="B334" s="81" ph="1"/>
      <c r="K334" s="81" ph="1"/>
    </row>
    <row r="336" spans="2:15" ht="20.100000000000001" customHeight="1" x14ac:dyDescent="0.15">
      <c r="B336" s="81" ph="1"/>
      <c r="K336" s="81" ph="1"/>
    </row>
    <row r="337" spans="2:15" ht="20.100000000000001" customHeight="1" x14ac:dyDescent="0.15">
      <c r="B337" s="81" ph="1"/>
      <c r="K337" s="81" ph="1"/>
    </row>
    <row r="338" spans="2:15" ht="20.100000000000001" customHeight="1" x14ac:dyDescent="0.15">
      <c r="B338" s="81" ph="1"/>
      <c r="K338" s="81" ph="1"/>
    </row>
    <row r="340" spans="2:15" ht="20.100000000000001" customHeight="1" x14ac:dyDescent="0.15">
      <c r="B340" s="81" ph="1"/>
      <c r="F340" s="81" ph="1"/>
      <c r="K340" s="81" ph="1"/>
      <c r="O340" s="81" ph="1"/>
    </row>
    <row r="342" spans="2:15" ht="20.100000000000001" customHeight="1" x14ac:dyDescent="0.15">
      <c r="B342" s="81" ph="1"/>
      <c r="K342" s="81" ph="1"/>
    </row>
    <row r="343" spans="2:15" ht="20.100000000000001" customHeight="1" x14ac:dyDescent="0.15">
      <c r="B343" s="81" ph="1"/>
      <c r="K343" s="81" ph="1"/>
    </row>
    <row r="344" spans="2:15" ht="20.100000000000001" customHeight="1" x14ac:dyDescent="0.15">
      <c r="B344" s="81" ph="1"/>
      <c r="K344" s="81" ph="1"/>
    </row>
    <row r="346" spans="2:15" ht="20.100000000000001" customHeight="1" x14ac:dyDescent="0.15">
      <c r="B346" s="81" ph="1"/>
      <c r="K346" s="81" ph="1"/>
    </row>
    <row r="348" spans="2:15" ht="20.100000000000001" customHeight="1" x14ac:dyDescent="0.15">
      <c r="B348" s="81" ph="1"/>
      <c r="K348" s="81" ph="1"/>
    </row>
    <row r="349" spans="2:15" ht="20.100000000000001" customHeight="1" x14ac:dyDescent="0.15">
      <c r="B349" s="81" ph="1"/>
      <c r="K349" s="81" ph="1"/>
    </row>
    <row r="351" spans="2:15" ht="20.100000000000001" customHeight="1" x14ac:dyDescent="0.15">
      <c r="B351" s="81" ph="1"/>
      <c r="K351" s="81" ph="1"/>
    </row>
    <row r="352" spans="2:15" ht="20.100000000000001" customHeight="1" x14ac:dyDescent="0.15">
      <c r="B352" s="81" ph="1"/>
      <c r="K352" s="81" ph="1"/>
    </row>
    <row r="353" spans="2:15" ht="20.100000000000001" customHeight="1" x14ac:dyDescent="0.15">
      <c r="B353" s="81" ph="1"/>
      <c r="K353" s="81" ph="1"/>
    </row>
    <row r="355" spans="2:15" ht="20.100000000000001" customHeight="1" x14ac:dyDescent="0.15">
      <c r="B355" s="81" ph="1"/>
      <c r="F355" s="81" ph="1"/>
      <c r="K355" s="81" ph="1"/>
      <c r="O355" s="81" ph="1"/>
    </row>
    <row r="357" spans="2:15" ht="20.100000000000001" customHeight="1" x14ac:dyDescent="0.15">
      <c r="B357" s="81" ph="1"/>
      <c r="K357" s="81" ph="1"/>
    </row>
    <row r="358" spans="2:15" ht="20.100000000000001" customHeight="1" x14ac:dyDescent="0.15">
      <c r="B358" s="81" ph="1"/>
      <c r="K358" s="81" ph="1"/>
    </row>
    <row r="359" spans="2:15" ht="20.100000000000001" customHeight="1" x14ac:dyDescent="0.15">
      <c r="B359" s="81" ph="1"/>
      <c r="K359" s="81" ph="1"/>
    </row>
    <row r="361" spans="2:15" ht="20.100000000000001" customHeight="1" x14ac:dyDescent="0.15">
      <c r="B361" s="81" ph="1"/>
      <c r="K361" s="81" ph="1"/>
    </row>
    <row r="363" spans="2:15" ht="20.100000000000001" customHeight="1" x14ac:dyDescent="0.15">
      <c r="B363" s="81" ph="1"/>
      <c r="K363" s="81" ph="1"/>
    </row>
    <row r="364" spans="2:15" ht="20.100000000000001" customHeight="1" x14ac:dyDescent="0.15">
      <c r="B364" s="81" ph="1"/>
      <c r="K364" s="81" ph="1"/>
    </row>
    <row r="365" spans="2:15" ht="20.100000000000001" customHeight="1" x14ac:dyDescent="0.15">
      <c r="B365" s="81" ph="1"/>
      <c r="K365" s="81" ph="1"/>
    </row>
    <row r="366" spans="2:15" ht="20.100000000000001" customHeight="1" x14ac:dyDescent="0.15">
      <c r="B366" s="81" ph="1"/>
      <c r="K366" s="81" ph="1"/>
    </row>
    <row r="367" spans="2:15" ht="20.100000000000001" customHeight="1" x14ac:dyDescent="0.15">
      <c r="B367" s="81" ph="1"/>
      <c r="K367" s="81" ph="1"/>
    </row>
    <row r="368" spans="2:15" ht="20.100000000000001" customHeight="1" x14ac:dyDescent="0.15">
      <c r="B368" s="81" ph="1"/>
      <c r="K368" s="81" ph="1"/>
    </row>
    <row r="370" spans="2:11" ht="20.100000000000001" customHeight="1" x14ac:dyDescent="0.15">
      <c r="B370" s="81" ph="1"/>
      <c r="K370" s="81" ph="1"/>
    </row>
    <row r="372" spans="2:11" ht="20.100000000000001" customHeight="1" x14ac:dyDescent="0.15">
      <c r="B372" s="81" ph="1"/>
      <c r="K372" s="81" ph="1"/>
    </row>
    <row r="373" spans="2:11" ht="20.100000000000001" customHeight="1" x14ac:dyDescent="0.15">
      <c r="B373" s="81" ph="1"/>
      <c r="K373" s="81" ph="1"/>
    </row>
    <row r="374" spans="2:11" ht="20.100000000000001" customHeight="1" x14ac:dyDescent="0.15">
      <c r="B374" s="81" ph="1"/>
      <c r="K374" s="81" ph="1"/>
    </row>
    <row r="375" spans="2:11" ht="20.100000000000001" customHeight="1" x14ac:dyDescent="0.15">
      <c r="B375" s="81" ph="1"/>
      <c r="K375" s="81" ph="1"/>
    </row>
    <row r="376" spans="2:11" ht="20.100000000000001" customHeight="1" x14ac:dyDescent="0.15">
      <c r="B376" s="81" ph="1"/>
      <c r="K376" s="81" ph="1"/>
    </row>
  </sheetData>
  <sheetProtection formatCells="0" formatColumns="0" formatRows="0"/>
  <mergeCells count="19">
    <mergeCell ref="D13:H13"/>
    <mergeCell ref="D14:H14"/>
    <mergeCell ref="D15:E15"/>
    <mergeCell ref="G15:H15"/>
    <mergeCell ref="H2:H3"/>
    <mergeCell ref="C3:G3"/>
    <mergeCell ref="C17:H17"/>
    <mergeCell ref="A4:A17"/>
    <mergeCell ref="C4:H4"/>
    <mergeCell ref="C5:H5"/>
    <mergeCell ref="C6:F6"/>
    <mergeCell ref="C7:F7"/>
    <mergeCell ref="C8:H8"/>
    <mergeCell ref="C9:H9"/>
    <mergeCell ref="D10:H10"/>
    <mergeCell ref="D16:E16"/>
    <mergeCell ref="G16:H16"/>
    <mergeCell ref="D11:H11"/>
    <mergeCell ref="D12:H12"/>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FFCD"/>
  </sheetPr>
  <dimension ref="A1:P379"/>
  <sheetViews>
    <sheetView showGridLines="0" showZeros="0" view="pageBreakPreview" topLeftCell="A16" zoomScaleNormal="100" zoomScaleSheetLayoutView="100" workbookViewId="0">
      <selection activeCell="C10" sqref="C10:H10"/>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6384" width="9.125" style="81"/>
  </cols>
  <sheetData>
    <row r="1" spans="1:10" ht="24.6" customHeight="1" x14ac:dyDescent="0.15">
      <c r="A1" s="99" t="s">
        <v>529</v>
      </c>
      <c r="H1" s="101" t="s">
        <v>0</v>
      </c>
    </row>
    <row r="2" spans="1:10" ht="24.6" customHeight="1" x14ac:dyDescent="0.15">
      <c r="A2" s="82" t="str">
        <f>応募用紙1!A3</f>
        <v>令和8年度　第42回都市公園等コンクール　『③材料・工法・施設部門』</v>
      </c>
      <c r="H2" s="502">
        <f>応募用紙1!T3</f>
        <v>0</v>
      </c>
    </row>
    <row r="3" spans="1:10" ht="24.6" customHeight="1" thickBot="1" x14ac:dyDescent="0.2">
      <c r="A3" s="116"/>
      <c r="B3" s="124" t="s">
        <v>131</v>
      </c>
      <c r="C3" s="562" t="str">
        <f>応募用紙1!C6</f>
        <v>(20字程度）</v>
      </c>
      <c r="D3" s="562"/>
      <c r="E3" s="562"/>
      <c r="F3" s="562"/>
      <c r="G3" s="563"/>
      <c r="H3" s="502"/>
    </row>
    <row r="4" spans="1:10" ht="9.9499999999999993" customHeight="1" x14ac:dyDescent="0.15">
      <c r="A4" s="606"/>
      <c r="B4" s="607"/>
      <c r="C4" s="566" t="s">
        <v>289</v>
      </c>
      <c r="D4" s="566"/>
      <c r="E4" s="566"/>
      <c r="F4" s="566"/>
      <c r="G4" s="566"/>
      <c r="H4" s="567"/>
    </row>
    <row r="5" spans="1:10" ht="18.600000000000001" customHeight="1" x14ac:dyDescent="0.15">
      <c r="A5" s="601" t="s">
        <v>166</v>
      </c>
      <c r="B5" s="602"/>
      <c r="C5" s="603">
        <f>C10</f>
        <v>0</v>
      </c>
      <c r="D5" s="604"/>
      <c r="E5" s="604"/>
      <c r="F5" s="604"/>
      <c r="G5" s="604"/>
      <c r="H5" s="605"/>
    </row>
    <row r="6" spans="1:10" ht="18.600000000000001" customHeight="1" x14ac:dyDescent="0.15">
      <c r="A6" s="591" t="s">
        <v>61</v>
      </c>
      <c r="B6" s="592"/>
      <c r="C6" s="593">
        <f>C24</f>
        <v>0</v>
      </c>
      <c r="D6" s="594"/>
      <c r="E6" s="594"/>
      <c r="F6" s="594"/>
      <c r="G6" s="594"/>
      <c r="H6" s="595"/>
    </row>
    <row r="7" spans="1:10" ht="18.600000000000001" customHeight="1" x14ac:dyDescent="0.15">
      <c r="A7" s="591" t="s">
        <v>62</v>
      </c>
      <c r="B7" s="592"/>
      <c r="C7" s="593">
        <f>C34</f>
        <v>0</v>
      </c>
      <c r="D7" s="594"/>
      <c r="E7" s="594"/>
      <c r="F7" s="594"/>
      <c r="G7" s="594"/>
      <c r="H7" s="595"/>
    </row>
    <row r="8" spans="1:10" ht="18.600000000000001" customHeight="1" thickBot="1" x14ac:dyDescent="0.2">
      <c r="A8" s="596" t="s">
        <v>167</v>
      </c>
      <c r="B8" s="597"/>
      <c r="C8" s="598">
        <f>C44</f>
        <v>0</v>
      </c>
      <c r="D8" s="599"/>
      <c r="E8" s="599"/>
      <c r="F8" s="599"/>
      <c r="G8" s="599"/>
      <c r="H8" s="600"/>
    </row>
    <row r="9" spans="1:10" ht="18.600000000000001" customHeight="1" x14ac:dyDescent="0.15">
      <c r="A9" s="573" t="s">
        <v>400</v>
      </c>
      <c r="B9" s="206" t="s">
        <v>34</v>
      </c>
      <c r="C9" s="582"/>
      <c r="D9" s="582"/>
      <c r="E9" s="582"/>
      <c r="F9" s="582"/>
      <c r="G9" s="582"/>
      <c r="H9" s="583"/>
    </row>
    <row r="10" spans="1:10" ht="18.600000000000001" customHeight="1" thickBot="1" x14ac:dyDescent="0.2">
      <c r="A10" s="574"/>
      <c r="B10" s="92" t="s">
        <v>401</v>
      </c>
      <c r="C10" s="511"/>
      <c r="D10" s="511"/>
      <c r="E10" s="511"/>
      <c r="F10" s="511"/>
      <c r="G10" s="511"/>
      <c r="H10" s="584"/>
      <c r="J10" s="183"/>
    </row>
    <row r="11" spans="1:10" ht="18.600000000000001" customHeight="1" thickBot="1" x14ac:dyDescent="0.2">
      <c r="A11" s="581"/>
      <c r="B11" s="90" t="s">
        <v>34</v>
      </c>
      <c r="C11" s="512"/>
      <c r="D11" s="513"/>
      <c r="E11" s="513"/>
      <c r="F11" s="513"/>
      <c r="G11" s="91"/>
      <c r="H11" s="208"/>
    </row>
    <row r="12" spans="1:10" ht="18.600000000000001" customHeight="1" thickBot="1" x14ac:dyDescent="0.2">
      <c r="A12" s="581"/>
      <c r="B12" s="92" t="s">
        <v>39</v>
      </c>
      <c r="C12" s="514"/>
      <c r="D12" s="515"/>
      <c r="E12" s="515"/>
      <c r="F12" s="83" t="s">
        <v>19</v>
      </c>
      <c r="G12" s="586"/>
      <c r="H12" s="587"/>
    </row>
    <row r="13" spans="1:10" ht="18.600000000000001" customHeight="1" x14ac:dyDescent="0.15">
      <c r="A13" s="574"/>
      <c r="B13" s="87" t="s">
        <v>10</v>
      </c>
      <c r="C13" s="516" t="s">
        <v>20</v>
      </c>
      <c r="D13" s="517"/>
      <c r="E13" s="517"/>
      <c r="F13" s="517"/>
      <c r="G13" s="517"/>
      <c r="H13" s="585"/>
    </row>
    <row r="14" spans="1:10" ht="18.600000000000001" customHeight="1" x14ac:dyDescent="0.15">
      <c r="A14" s="574"/>
      <c r="B14" s="87"/>
      <c r="C14" s="519"/>
      <c r="D14" s="520"/>
      <c r="E14" s="520"/>
      <c r="F14" s="520"/>
      <c r="G14" s="520"/>
      <c r="H14" s="542"/>
    </row>
    <row r="15" spans="1:10" ht="18.600000000000001" customHeight="1" x14ac:dyDescent="0.15">
      <c r="A15" s="574"/>
      <c r="B15" s="104" t="s">
        <v>58</v>
      </c>
      <c r="C15" s="84" t="s">
        <v>21</v>
      </c>
      <c r="D15" s="505"/>
      <c r="E15" s="505"/>
      <c r="F15" s="505"/>
      <c r="G15" s="505"/>
      <c r="H15" s="536"/>
    </row>
    <row r="16" spans="1:10" ht="18.600000000000001" customHeight="1" x14ac:dyDescent="0.15">
      <c r="A16" s="574"/>
      <c r="B16" s="105" t="s">
        <v>59</v>
      </c>
      <c r="C16" s="86" t="s">
        <v>22</v>
      </c>
      <c r="D16" s="524" t="s">
        <v>41</v>
      </c>
      <c r="E16" s="525"/>
      <c r="F16" s="525"/>
      <c r="G16" s="525"/>
      <c r="H16" s="535"/>
    </row>
    <row r="17" spans="1:16" ht="18.600000000000001" customHeight="1" x14ac:dyDescent="0.15">
      <c r="A17" s="574"/>
      <c r="B17" s="106" t="s">
        <v>225</v>
      </c>
      <c r="C17" s="107"/>
      <c r="D17" s="519"/>
      <c r="E17" s="520"/>
      <c r="F17" s="520"/>
      <c r="G17" s="520"/>
      <c r="H17" s="542"/>
    </row>
    <row r="18" spans="1:16" ht="18.600000000000001" customHeight="1" x14ac:dyDescent="0.15">
      <c r="A18" s="574"/>
      <c r="B18" s="108"/>
      <c r="C18" s="90" t="s">
        <v>34</v>
      </c>
      <c r="D18" s="513"/>
      <c r="E18" s="513"/>
      <c r="F18" s="513"/>
      <c r="G18" s="513"/>
      <c r="H18" s="534"/>
    </row>
    <row r="19" spans="1:16" ht="18.600000000000001" customHeight="1" x14ac:dyDescent="0.15">
      <c r="A19" s="574"/>
      <c r="B19" s="108" t="s">
        <v>140</v>
      </c>
      <c r="C19" s="92" t="s">
        <v>23</v>
      </c>
      <c r="D19" s="515"/>
      <c r="E19" s="515"/>
      <c r="F19" s="515"/>
      <c r="G19" s="515"/>
      <c r="H19" s="533"/>
    </row>
    <row r="20" spans="1:16" ht="18.600000000000001" customHeight="1" x14ac:dyDescent="0.15">
      <c r="A20" s="574"/>
      <c r="B20" s="106"/>
      <c r="C20" s="84" t="s">
        <v>24</v>
      </c>
      <c r="D20" s="500"/>
      <c r="E20" s="501"/>
      <c r="F20" s="84" t="s">
        <v>25</v>
      </c>
      <c r="G20" s="500"/>
      <c r="H20" s="536"/>
    </row>
    <row r="21" spans="1:16" ht="18.600000000000001" customHeight="1" x14ac:dyDescent="0.15">
      <c r="A21" s="574"/>
      <c r="B21" s="109"/>
      <c r="C21" s="84" t="s">
        <v>26</v>
      </c>
      <c r="D21" s="522"/>
      <c r="E21" s="523"/>
      <c r="F21" s="84" t="s">
        <v>27</v>
      </c>
      <c r="G21" s="522"/>
      <c r="H21" s="580"/>
    </row>
    <row r="22" spans="1:16" ht="27" customHeight="1" thickBot="1" x14ac:dyDescent="0.2">
      <c r="A22" s="574"/>
      <c r="B22" s="87" t="s">
        <v>505</v>
      </c>
      <c r="C22" s="588" t="s">
        <v>506</v>
      </c>
      <c r="D22" s="589"/>
      <c r="E22" s="589"/>
      <c r="F22" s="589"/>
      <c r="G22" s="589"/>
      <c r="H22" s="590"/>
    </row>
    <row r="23" spans="1:16" ht="18" customHeight="1" x14ac:dyDescent="0.15">
      <c r="A23" s="573" t="s">
        <v>50</v>
      </c>
      <c r="B23" s="206" t="s">
        <v>34</v>
      </c>
      <c r="C23" s="530"/>
      <c r="D23" s="531"/>
      <c r="E23" s="531"/>
      <c r="F23" s="531"/>
      <c r="G23" s="531"/>
      <c r="H23" s="532"/>
    </row>
    <row r="24" spans="1:16" ht="18" customHeight="1" x14ac:dyDescent="0.15">
      <c r="A24" s="574"/>
      <c r="B24" s="92" t="s">
        <v>17</v>
      </c>
      <c r="C24" s="514"/>
      <c r="D24" s="515"/>
      <c r="E24" s="515"/>
      <c r="F24" s="515"/>
      <c r="G24" s="515"/>
      <c r="H24" s="533"/>
    </row>
    <row r="25" spans="1:16" ht="18" customHeight="1" x14ac:dyDescent="0.15">
      <c r="A25" s="574"/>
      <c r="B25" s="90" t="s">
        <v>34</v>
      </c>
      <c r="C25" s="512"/>
      <c r="D25" s="513"/>
      <c r="E25" s="513"/>
      <c r="F25" s="513"/>
      <c r="G25" s="513"/>
      <c r="H25" s="534"/>
    </row>
    <row r="26" spans="1:16" ht="18" customHeight="1" x14ac:dyDescent="0.15">
      <c r="A26" s="574"/>
      <c r="B26" s="92" t="s">
        <v>39</v>
      </c>
      <c r="C26" s="514"/>
      <c r="D26" s="515"/>
      <c r="E26" s="515"/>
      <c r="F26" s="83" t="s">
        <v>447</v>
      </c>
      <c r="G26" s="515"/>
      <c r="H26" s="533"/>
      <c r="K26" s="81" ph="1"/>
    </row>
    <row r="27" spans="1:16" ht="18" customHeight="1" x14ac:dyDescent="0.15">
      <c r="A27" s="574"/>
      <c r="B27" s="86" t="s">
        <v>10</v>
      </c>
      <c r="C27" s="524" t="s">
        <v>20</v>
      </c>
      <c r="D27" s="525"/>
      <c r="E27" s="525"/>
      <c r="F27" s="525"/>
      <c r="G27" s="525"/>
      <c r="H27" s="535"/>
    </row>
    <row r="28" spans="1:16" ht="18" customHeight="1" x14ac:dyDescent="0.15">
      <c r="A28" s="574"/>
      <c r="B28" s="87"/>
      <c r="C28" s="519"/>
      <c r="D28" s="520"/>
      <c r="E28" s="520"/>
      <c r="F28" s="520"/>
      <c r="G28" s="520"/>
      <c r="H28" s="542"/>
    </row>
    <row r="29" spans="1:16" ht="18" customHeight="1" x14ac:dyDescent="0.15">
      <c r="A29" s="574"/>
      <c r="B29" s="543" t="s">
        <v>364</v>
      </c>
      <c r="C29" s="90" t="s">
        <v>34</v>
      </c>
      <c r="D29" s="512"/>
      <c r="E29" s="513"/>
      <c r="F29" s="513"/>
      <c r="G29" s="513"/>
      <c r="H29" s="534"/>
      <c r="K29" s="81" ph="1"/>
    </row>
    <row r="30" spans="1:16" ht="18" customHeight="1" x14ac:dyDescent="0.15">
      <c r="A30" s="574"/>
      <c r="B30" s="544"/>
      <c r="C30" s="92" t="s">
        <v>23</v>
      </c>
      <c r="D30" s="514"/>
      <c r="E30" s="515"/>
      <c r="F30" s="83" t="s">
        <v>448</v>
      </c>
      <c r="G30" s="515"/>
      <c r="H30" s="533"/>
      <c r="K30" s="608"/>
      <c r="L30" s="608"/>
      <c r="M30" s="608"/>
      <c r="N30" s="608"/>
      <c r="O30" s="608"/>
      <c r="P30" s="608"/>
    </row>
    <row r="31" spans="1:16" ht="18" customHeight="1" x14ac:dyDescent="0.15">
      <c r="A31" s="574"/>
      <c r="B31" s="544"/>
      <c r="C31" s="84" t="s">
        <v>24</v>
      </c>
      <c r="D31" s="500"/>
      <c r="E31" s="501"/>
      <c r="F31" s="84" t="s">
        <v>25</v>
      </c>
      <c r="G31" s="500"/>
      <c r="H31" s="536"/>
      <c r="K31" s="608"/>
      <c r="L31" s="608"/>
      <c r="M31" s="608"/>
      <c r="N31" s="608"/>
      <c r="O31" s="608"/>
      <c r="P31" s="608"/>
    </row>
    <row r="32" spans="1:16" ht="18" customHeight="1" thickBot="1" x14ac:dyDescent="0.2">
      <c r="A32" s="575"/>
      <c r="B32" s="545"/>
      <c r="C32" s="207" t="s">
        <v>38</v>
      </c>
      <c r="D32" s="537"/>
      <c r="E32" s="538"/>
      <c r="F32" s="207" t="s">
        <v>27</v>
      </c>
      <c r="G32" s="537"/>
      <c r="H32" s="539"/>
      <c r="K32" s="608"/>
      <c r="L32" s="608"/>
      <c r="M32" s="608"/>
      <c r="N32" s="608"/>
      <c r="O32" s="608"/>
      <c r="P32" s="608"/>
    </row>
    <row r="33" spans="1:11" ht="18" customHeight="1" x14ac:dyDescent="0.15">
      <c r="A33" s="574" t="s">
        <v>63</v>
      </c>
      <c r="B33" s="115" t="s">
        <v>34</v>
      </c>
      <c r="C33" s="530"/>
      <c r="D33" s="531"/>
      <c r="E33" s="531"/>
      <c r="F33" s="531"/>
      <c r="G33" s="531"/>
      <c r="H33" s="532"/>
      <c r="K33" s="81" ph="1"/>
    </row>
    <row r="34" spans="1:11" ht="18" customHeight="1" x14ac:dyDescent="0.15">
      <c r="A34" s="574"/>
      <c r="B34" s="93" t="s">
        <v>18</v>
      </c>
      <c r="C34" s="514"/>
      <c r="D34" s="515"/>
      <c r="E34" s="515"/>
      <c r="F34" s="515"/>
      <c r="G34" s="515"/>
      <c r="H34" s="533"/>
      <c r="K34" s="81" ph="1"/>
    </row>
    <row r="35" spans="1:11" ht="18" customHeight="1" x14ac:dyDescent="0.15">
      <c r="A35" s="574"/>
      <c r="B35" s="90" t="s">
        <v>34</v>
      </c>
      <c r="C35" s="512"/>
      <c r="D35" s="513"/>
      <c r="E35" s="513"/>
      <c r="F35" s="513"/>
      <c r="G35" s="513"/>
      <c r="H35" s="534"/>
      <c r="K35" s="81" ph="1"/>
    </row>
    <row r="36" spans="1:11" ht="18" customHeight="1" x14ac:dyDescent="0.15">
      <c r="A36" s="574"/>
      <c r="B36" s="92" t="s">
        <v>35</v>
      </c>
      <c r="C36" s="514"/>
      <c r="D36" s="515"/>
      <c r="E36" s="515"/>
      <c r="F36" s="83" t="s">
        <v>447</v>
      </c>
      <c r="G36" s="515"/>
      <c r="H36" s="533"/>
      <c r="K36" s="81" ph="1"/>
    </row>
    <row r="37" spans="1:11" ht="18" customHeight="1" x14ac:dyDescent="0.15">
      <c r="A37" s="574"/>
      <c r="B37" s="86" t="s">
        <v>10</v>
      </c>
      <c r="C37" s="524" t="s">
        <v>20</v>
      </c>
      <c r="D37" s="525"/>
      <c r="E37" s="525"/>
      <c r="F37" s="525"/>
      <c r="G37" s="525"/>
      <c r="H37" s="535"/>
    </row>
    <row r="38" spans="1:11" ht="18" customHeight="1" x14ac:dyDescent="0.15">
      <c r="A38" s="574"/>
      <c r="B38" s="87"/>
      <c r="C38" s="519"/>
      <c r="D38" s="520"/>
      <c r="E38" s="520"/>
      <c r="F38" s="520"/>
      <c r="G38" s="520"/>
      <c r="H38" s="542"/>
    </row>
    <row r="39" spans="1:11" ht="18" customHeight="1" x14ac:dyDescent="0.15">
      <c r="A39" s="574"/>
      <c r="B39" s="543" t="s">
        <v>364</v>
      </c>
      <c r="C39" s="90" t="s">
        <v>34</v>
      </c>
      <c r="D39" s="512"/>
      <c r="E39" s="513"/>
      <c r="F39" s="513"/>
      <c r="G39" s="513"/>
      <c r="H39" s="534"/>
      <c r="K39" s="81" ph="1"/>
    </row>
    <row r="40" spans="1:11" ht="18" customHeight="1" x14ac:dyDescent="0.15">
      <c r="A40" s="574"/>
      <c r="B40" s="544"/>
      <c r="C40" s="92" t="s">
        <v>23</v>
      </c>
      <c r="D40" s="514"/>
      <c r="E40" s="515"/>
      <c r="F40" s="83" t="s">
        <v>448</v>
      </c>
      <c r="G40" s="515"/>
      <c r="H40" s="533"/>
    </row>
    <row r="41" spans="1:11" ht="18" customHeight="1" x14ac:dyDescent="0.15">
      <c r="A41" s="574"/>
      <c r="B41" s="544"/>
      <c r="C41" s="84" t="s">
        <v>24</v>
      </c>
      <c r="D41" s="500"/>
      <c r="E41" s="501"/>
      <c r="F41" s="84" t="s">
        <v>25</v>
      </c>
      <c r="G41" s="500"/>
      <c r="H41" s="536"/>
    </row>
    <row r="42" spans="1:11" ht="18" customHeight="1" thickBot="1" x14ac:dyDescent="0.2">
      <c r="A42" s="574"/>
      <c r="B42" s="544"/>
      <c r="C42" s="207" t="s">
        <v>38</v>
      </c>
      <c r="D42" s="537"/>
      <c r="E42" s="538"/>
      <c r="F42" s="207" t="s">
        <v>27</v>
      </c>
      <c r="G42" s="537"/>
      <c r="H42" s="539"/>
    </row>
    <row r="43" spans="1:11" ht="18" customHeight="1" x14ac:dyDescent="0.15">
      <c r="A43" s="573" t="s">
        <v>169</v>
      </c>
      <c r="B43" s="206" t="s">
        <v>34</v>
      </c>
      <c r="C43" s="530"/>
      <c r="D43" s="531"/>
      <c r="E43" s="531"/>
      <c r="F43" s="531"/>
      <c r="G43" s="531"/>
      <c r="H43" s="532"/>
    </row>
    <row r="44" spans="1:11" ht="18" customHeight="1" x14ac:dyDescent="0.15">
      <c r="A44" s="574"/>
      <c r="B44" s="93" t="s">
        <v>18</v>
      </c>
      <c r="C44" s="514"/>
      <c r="D44" s="515"/>
      <c r="E44" s="515"/>
      <c r="F44" s="515"/>
      <c r="G44" s="515"/>
      <c r="H44" s="533"/>
    </row>
    <row r="45" spans="1:11" ht="18" customHeight="1" x14ac:dyDescent="0.15">
      <c r="A45" s="574"/>
      <c r="B45" s="90" t="s">
        <v>34</v>
      </c>
      <c r="C45" s="512"/>
      <c r="D45" s="513"/>
      <c r="E45" s="513"/>
      <c r="F45" s="513"/>
      <c r="G45" s="513"/>
      <c r="H45" s="534"/>
    </row>
    <row r="46" spans="1:11" ht="18" customHeight="1" x14ac:dyDescent="0.15">
      <c r="A46" s="574"/>
      <c r="B46" s="92" t="s">
        <v>35</v>
      </c>
      <c r="C46" s="514"/>
      <c r="D46" s="515"/>
      <c r="E46" s="515"/>
      <c r="F46" s="83" t="s">
        <v>447</v>
      </c>
      <c r="G46" s="515"/>
      <c r="H46" s="533"/>
    </row>
    <row r="47" spans="1:11" ht="18" customHeight="1" x14ac:dyDescent="0.15">
      <c r="A47" s="574"/>
      <c r="B47" s="86" t="s">
        <v>10</v>
      </c>
      <c r="C47" s="524" t="s">
        <v>20</v>
      </c>
      <c r="D47" s="525"/>
      <c r="E47" s="525"/>
      <c r="F47" s="525"/>
      <c r="G47" s="525"/>
      <c r="H47" s="535"/>
    </row>
    <row r="48" spans="1:11" ht="18" customHeight="1" x14ac:dyDescent="0.15">
      <c r="A48" s="574"/>
      <c r="B48" s="87"/>
      <c r="C48" s="519"/>
      <c r="D48" s="520"/>
      <c r="E48" s="520"/>
      <c r="F48" s="520"/>
      <c r="G48" s="520"/>
      <c r="H48" s="542"/>
    </row>
    <row r="49" spans="1:11" ht="18" customHeight="1" x14ac:dyDescent="0.15">
      <c r="A49" s="574"/>
      <c r="B49" s="543" t="s">
        <v>364</v>
      </c>
      <c r="C49" s="90" t="s">
        <v>34</v>
      </c>
      <c r="D49" s="512"/>
      <c r="E49" s="513"/>
      <c r="F49" s="513"/>
      <c r="G49" s="513"/>
      <c r="H49" s="534"/>
    </row>
    <row r="50" spans="1:11" ht="18" customHeight="1" x14ac:dyDescent="0.15">
      <c r="A50" s="574"/>
      <c r="B50" s="544"/>
      <c r="C50" s="92" t="s">
        <v>23</v>
      </c>
      <c r="D50" s="514"/>
      <c r="E50" s="515"/>
      <c r="F50" s="83" t="s">
        <v>448</v>
      </c>
      <c r="G50" s="515"/>
      <c r="H50" s="533"/>
    </row>
    <row r="51" spans="1:11" ht="18" customHeight="1" x14ac:dyDescent="0.15">
      <c r="A51" s="574"/>
      <c r="B51" s="544"/>
      <c r="C51" s="84" t="s">
        <v>24</v>
      </c>
      <c r="D51" s="500"/>
      <c r="E51" s="501"/>
      <c r="F51" s="84" t="s">
        <v>25</v>
      </c>
      <c r="G51" s="500"/>
      <c r="H51" s="536"/>
    </row>
    <row r="52" spans="1:11" ht="18" customHeight="1" thickBot="1" x14ac:dyDescent="0.2">
      <c r="A52" s="575"/>
      <c r="B52" s="545"/>
      <c r="C52" s="207" t="s">
        <v>38</v>
      </c>
      <c r="D52" s="537"/>
      <c r="E52" s="538"/>
      <c r="F52" s="207" t="s">
        <v>27</v>
      </c>
      <c r="G52" s="537"/>
      <c r="H52" s="539"/>
    </row>
    <row r="53" spans="1:11" ht="20.100000000000001" customHeight="1" x14ac:dyDescent="0.15">
      <c r="A53" s="209" t="s">
        <v>240</v>
      </c>
      <c r="H53" s="212" t="s">
        <v>0</v>
      </c>
    </row>
    <row r="54" spans="1:11" ht="20.100000000000001" customHeight="1" x14ac:dyDescent="0.15">
      <c r="A54" s="210" t="str">
        <f>A2</f>
        <v>令和8年度　第42回都市公園等コンクール　『③材料・工法・施設部門』</v>
      </c>
      <c r="H54" s="561">
        <f>表紙!AE3</f>
        <v>0</v>
      </c>
    </row>
    <row r="55" spans="1:11" ht="20.100000000000001" customHeight="1" x14ac:dyDescent="0.15">
      <c r="A55" s="211"/>
      <c r="B55" s="124" t="s">
        <v>131</v>
      </c>
      <c r="C55" s="562" t="str">
        <f>C3</f>
        <v>(20字程度）</v>
      </c>
      <c r="D55" s="562"/>
      <c r="E55" s="562"/>
      <c r="F55" s="562"/>
      <c r="G55" s="563"/>
      <c r="H55" s="561"/>
    </row>
    <row r="56" spans="1:11" ht="9.9499999999999993" customHeight="1" x14ac:dyDescent="0.15">
      <c r="A56" s="576"/>
      <c r="B56" s="577"/>
      <c r="C56" s="578" t="s">
        <v>289</v>
      </c>
      <c r="D56" s="578"/>
      <c r="E56" s="578"/>
      <c r="F56" s="578"/>
      <c r="G56" s="578"/>
      <c r="H56" s="579"/>
    </row>
    <row r="57" spans="1:11" ht="20.100000000000001" customHeight="1" x14ac:dyDescent="0.15">
      <c r="A57" s="551" t="str">
        <f>A61</f>
        <v>連名者５</v>
      </c>
      <c r="B57" s="552"/>
      <c r="C57" s="553">
        <f>C62</f>
        <v>0</v>
      </c>
      <c r="D57" s="554"/>
      <c r="E57" s="554"/>
      <c r="F57" s="554"/>
      <c r="G57" s="554"/>
      <c r="H57" s="555"/>
    </row>
    <row r="58" spans="1:11" ht="20.100000000000001" customHeight="1" x14ac:dyDescent="0.15">
      <c r="A58" s="556" t="str">
        <f>A71</f>
        <v>連名者６</v>
      </c>
      <c r="B58" s="557"/>
      <c r="C58" s="558">
        <f>C72</f>
        <v>0</v>
      </c>
      <c r="D58" s="559"/>
      <c r="E58" s="559"/>
      <c r="F58" s="559"/>
      <c r="G58" s="559"/>
      <c r="H58" s="560"/>
    </row>
    <row r="59" spans="1:11" ht="20.100000000000001" customHeight="1" x14ac:dyDescent="0.15">
      <c r="A59" s="556" t="str">
        <f>A81</f>
        <v>連名者７</v>
      </c>
      <c r="B59" s="557"/>
      <c r="C59" s="558">
        <f>C82</f>
        <v>0</v>
      </c>
      <c r="D59" s="559"/>
      <c r="E59" s="559"/>
      <c r="F59" s="559"/>
      <c r="G59" s="559"/>
      <c r="H59" s="560"/>
    </row>
    <row r="60" spans="1:11" ht="20.100000000000001" customHeight="1" thickBot="1" x14ac:dyDescent="0.2">
      <c r="A60" s="568" t="str">
        <f>A91</f>
        <v>連名者８</v>
      </c>
      <c r="B60" s="569"/>
      <c r="C60" s="570">
        <f>C92</f>
        <v>0</v>
      </c>
      <c r="D60" s="571"/>
      <c r="E60" s="571"/>
      <c r="F60" s="571"/>
      <c r="G60" s="571"/>
      <c r="H60" s="572"/>
    </row>
    <row r="61" spans="1:11" ht="20.100000000000001" customHeight="1" x14ac:dyDescent="0.15">
      <c r="A61" s="540" t="s">
        <v>232</v>
      </c>
      <c r="B61" s="206" t="s">
        <v>34</v>
      </c>
      <c r="C61" s="530"/>
      <c r="D61" s="531"/>
      <c r="E61" s="531"/>
      <c r="F61" s="531"/>
      <c r="G61" s="531"/>
      <c r="H61" s="532"/>
      <c r="K61" s="81" ph="1"/>
    </row>
    <row r="62" spans="1:11" ht="20.100000000000001" customHeight="1" x14ac:dyDescent="0.15">
      <c r="A62" s="529"/>
      <c r="B62" s="93" t="s">
        <v>18</v>
      </c>
      <c r="C62" s="514"/>
      <c r="D62" s="515"/>
      <c r="E62" s="515"/>
      <c r="F62" s="515"/>
      <c r="G62" s="515"/>
      <c r="H62" s="533"/>
    </row>
    <row r="63" spans="1:11" ht="20.100000000000001" customHeight="1" x14ac:dyDescent="0.15">
      <c r="A63" s="529"/>
      <c r="B63" s="90" t="s">
        <v>34</v>
      </c>
      <c r="C63" s="512"/>
      <c r="D63" s="513"/>
      <c r="E63" s="513"/>
      <c r="F63" s="513"/>
      <c r="G63" s="513"/>
      <c r="H63" s="534"/>
      <c r="K63" s="81" ph="1"/>
    </row>
    <row r="64" spans="1:11" ht="20.100000000000001" customHeight="1" x14ac:dyDescent="0.15">
      <c r="A64" s="529"/>
      <c r="B64" s="92" t="s">
        <v>35</v>
      </c>
      <c r="C64" s="514"/>
      <c r="D64" s="515"/>
      <c r="E64" s="515"/>
      <c r="F64" s="83" t="s">
        <v>447</v>
      </c>
      <c r="G64" s="515"/>
      <c r="H64" s="533"/>
    </row>
    <row r="65" spans="1:8" ht="20.100000000000001" customHeight="1" x14ac:dyDescent="0.15">
      <c r="A65" s="529"/>
      <c r="B65" s="86" t="s">
        <v>10</v>
      </c>
      <c r="C65" s="524" t="s">
        <v>20</v>
      </c>
      <c r="D65" s="525"/>
      <c r="E65" s="525"/>
      <c r="F65" s="525"/>
      <c r="G65" s="525"/>
      <c r="H65" s="535"/>
    </row>
    <row r="66" spans="1:8" ht="20.100000000000001" customHeight="1" x14ac:dyDescent="0.15">
      <c r="A66" s="529"/>
      <c r="B66" s="87"/>
      <c r="C66" s="519"/>
      <c r="D66" s="520"/>
      <c r="E66" s="520"/>
      <c r="F66" s="520"/>
      <c r="G66" s="520"/>
      <c r="H66" s="542"/>
    </row>
    <row r="67" spans="1:8" ht="20.100000000000001" customHeight="1" x14ac:dyDescent="0.15">
      <c r="A67" s="529"/>
      <c r="B67" s="543" t="s">
        <v>364</v>
      </c>
      <c r="C67" s="90" t="s">
        <v>34</v>
      </c>
      <c r="D67" s="512"/>
      <c r="E67" s="513"/>
      <c r="F67" s="513"/>
      <c r="G67" s="513"/>
      <c r="H67" s="534"/>
    </row>
    <row r="68" spans="1:8" ht="20.100000000000001" customHeight="1" x14ac:dyDescent="0.15">
      <c r="A68" s="529"/>
      <c r="B68" s="544"/>
      <c r="C68" s="92" t="s">
        <v>23</v>
      </c>
      <c r="D68" s="514"/>
      <c r="E68" s="515"/>
      <c r="F68" s="83" t="s">
        <v>448</v>
      </c>
      <c r="G68" s="515"/>
      <c r="H68" s="533"/>
    </row>
    <row r="69" spans="1:8" ht="20.100000000000001" customHeight="1" x14ac:dyDescent="0.15">
      <c r="A69" s="529"/>
      <c r="B69" s="544"/>
      <c r="C69" s="84" t="s">
        <v>24</v>
      </c>
      <c r="D69" s="500"/>
      <c r="E69" s="501"/>
      <c r="F69" s="84" t="s">
        <v>25</v>
      </c>
      <c r="G69" s="500"/>
      <c r="H69" s="536"/>
    </row>
    <row r="70" spans="1:8" ht="20.100000000000001" customHeight="1" thickBot="1" x14ac:dyDescent="0.2">
      <c r="A70" s="541"/>
      <c r="B70" s="545"/>
      <c r="C70" s="207" t="s">
        <v>38</v>
      </c>
      <c r="D70" s="537"/>
      <c r="E70" s="538"/>
      <c r="F70" s="207" t="s">
        <v>27</v>
      </c>
      <c r="G70" s="537"/>
      <c r="H70" s="539"/>
    </row>
    <row r="71" spans="1:8" ht="20.100000000000001" customHeight="1" x14ac:dyDescent="0.15">
      <c r="A71" s="529" t="s">
        <v>233</v>
      </c>
      <c r="B71" s="206" t="s">
        <v>34</v>
      </c>
      <c r="C71" s="530"/>
      <c r="D71" s="531"/>
      <c r="E71" s="531"/>
      <c r="F71" s="531"/>
      <c r="G71" s="531"/>
      <c r="H71" s="532"/>
    </row>
    <row r="72" spans="1:8" ht="20.100000000000001" customHeight="1" x14ac:dyDescent="0.15">
      <c r="A72" s="529"/>
      <c r="B72" s="93" t="s">
        <v>18</v>
      </c>
      <c r="C72" s="514"/>
      <c r="D72" s="515"/>
      <c r="E72" s="515"/>
      <c r="F72" s="515"/>
      <c r="G72" s="515"/>
      <c r="H72" s="533"/>
    </row>
    <row r="73" spans="1:8" ht="20.100000000000001" customHeight="1" x14ac:dyDescent="0.15">
      <c r="A73" s="529"/>
      <c r="B73" s="90" t="s">
        <v>34</v>
      </c>
      <c r="C73" s="512"/>
      <c r="D73" s="513"/>
      <c r="E73" s="513"/>
      <c r="F73" s="513"/>
      <c r="G73" s="513"/>
      <c r="H73" s="534"/>
    </row>
    <row r="74" spans="1:8" ht="20.100000000000001" customHeight="1" x14ac:dyDescent="0.15">
      <c r="A74" s="529"/>
      <c r="B74" s="92" t="s">
        <v>35</v>
      </c>
      <c r="C74" s="514"/>
      <c r="D74" s="515"/>
      <c r="E74" s="515"/>
      <c r="F74" s="83" t="s">
        <v>447</v>
      </c>
      <c r="G74" s="515"/>
      <c r="H74" s="533"/>
    </row>
    <row r="75" spans="1:8" ht="20.100000000000001" customHeight="1" x14ac:dyDescent="0.15">
      <c r="A75" s="529"/>
      <c r="B75" s="86" t="s">
        <v>10</v>
      </c>
      <c r="C75" s="524" t="s">
        <v>20</v>
      </c>
      <c r="D75" s="525"/>
      <c r="E75" s="525"/>
      <c r="F75" s="525"/>
      <c r="G75" s="525"/>
      <c r="H75" s="535"/>
    </row>
    <row r="76" spans="1:8" ht="20.100000000000001" customHeight="1" x14ac:dyDescent="0.15">
      <c r="A76" s="529"/>
      <c r="B76" s="87"/>
      <c r="C76" s="519"/>
      <c r="D76" s="520"/>
      <c r="E76" s="520"/>
      <c r="F76" s="520"/>
      <c r="G76" s="520"/>
      <c r="H76" s="542"/>
    </row>
    <row r="77" spans="1:8" ht="20.100000000000001" customHeight="1" x14ac:dyDescent="0.15">
      <c r="A77" s="529"/>
      <c r="B77" s="543" t="s">
        <v>364</v>
      </c>
      <c r="C77" s="90" t="s">
        <v>34</v>
      </c>
      <c r="D77" s="512"/>
      <c r="E77" s="513"/>
      <c r="F77" s="513"/>
      <c r="G77" s="513"/>
      <c r="H77" s="534"/>
    </row>
    <row r="78" spans="1:8" ht="20.100000000000001" customHeight="1" x14ac:dyDescent="0.15">
      <c r="A78" s="529"/>
      <c r="B78" s="544"/>
      <c r="C78" s="92" t="s">
        <v>23</v>
      </c>
      <c r="D78" s="514"/>
      <c r="E78" s="515"/>
      <c r="F78" s="83" t="s">
        <v>448</v>
      </c>
      <c r="G78" s="515"/>
      <c r="H78" s="533"/>
    </row>
    <row r="79" spans="1:8" ht="20.100000000000001" customHeight="1" x14ac:dyDescent="0.15">
      <c r="A79" s="529"/>
      <c r="B79" s="544"/>
      <c r="C79" s="84" t="s">
        <v>24</v>
      </c>
      <c r="D79" s="500"/>
      <c r="E79" s="501"/>
      <c r="F79" s="84" t="s">
        <v>25</v>
      </c>
      <c r="G79" s="500"/>
      <c r="H79" s="536"/>
    </row>
    <row r="80" spans="1:8" ht="20.100000000000001" customHeight="1" thickBot="1" x14ac:dyDescent="0.2">
      <c r="A80" s="529"/>
      <c r="B80" s="545"/>
      <c r="C80" s="207" t="s">
        <v>38</v>
      </c>
      <c r="D80" s="537"/>
      <c r="E80" s="538"/>
      <c r="F80" s="207" t="s">
        <v>27</v>
      </c>
      <c r="G80" s="537"/>
      <c r="H80" s="539"/>
    </row>
    <row r="81" spans="1:15" ht="20.100000000000001" customHeight="1" x14ac:dyDescent="0.15">
      <c r="A81" s="540" t="s">
        <v>234</v>
      </c>
      <c r="B81" s="206" t="s">
        <v>34</v>
      </c>
      <c r="C81" s="530"/>
      <c r="D81" s="531"/>
      <c r="E81" s="531"/>
      <c r="F81" s="531"/>
      <c r="G81" s="531"/>
      <c r="H81" s="532"/>
    </row>
    <row r="82" spans="1:15" ht="20.100000000000001" customHeight="1" x14ac:dyDescent="0.15">
      <c r="A82" s="529"/>
      <c r="B82" s="93" t="s">
        <v>18</v>
      </c>
      <c r="C82" s="514"/>
      <c r="D82" s="515"/>
      <c r="E82" s="515"/>
      <c r="F82" s="515"/>
      <c r="G82" s="515"/>
      <c r="H82" s="533"/>
    </row>
    <row r="83" spans="1:15" ht="20.100000000000001" customHeight="1" x14ac:dyDescent="0.15">
      <c r="A83" s="529"/>
      <c r="B83" s="90" t="s">
        <v>34</v>
      </c>
      <c r="C83" s="512"/>
      <c r="D83" s="513"/>
      <c r="E83" s="513"/>
      <c r="F83" s="513"/>
      <c r="G83" s="513"/>
      <c r="H83" s="534"/>
    </row>
    <row r="84" spans="1:15" ht="20.100000000000001" customHeight="1" x14ac:dyDescent="0.15">
      <c r="A84" s="529"/>
      <c r="B84" s="92" t="s">
        <v>35</v>
      </c>
      <c r="C84" s="514"/>
      <c r="D84" s="515"/>
      <c r="E84" s="515"/>
      <c r="F84" s="83" t="s">
        <v>447</v>
      </c>
      <c r="G84" s="515"/>
      <c r="H84" s="533"/>
    </row>
    <row r="85" spans="1:15" ht="20.100000000000001" customHeight="1" x14ac:dyDescent="0.15">
      <c r="A85" s="529"/>
      <c r="B85" s="86" t="s">
        <v>10</v>
      </c>
      <c r="C85" s="524" t="s">
        <v>20</v>
      </c>
      <c r="D85" s="525"/>
      <c r="E85" s="525"/>
      <c r="F85" s="525"/>
      <c r="G85" s="525"/>
      <c r="H85" s="535"/>
      <c r="K85" s="81" ph="1"/>
    </row>
    <row r="86" spans="1:15" ht="20.100000000000001" customHeight="1" x14ac:dyDescent="0.15">
      <c r="A86" s="529"/>
      <c r="B86" s="87"/>
      <c r="C86" s="519"/>
      <c r="D86" s="520"/>
      <c r="E86" s="520"/>
      <c r="F86" s="520"/>
      <c r="G86" s="520"/>
      <c r="H86" s="542"/>
      <c r="K86" s="81" ph="1"/>
    </row>
    <row r="87" spans="1:15" ht="20.100000000000001" customHeight="1" x14ac:dyDescent="0.15">
      <c r="A87" s="529"/>
      <c r="B87" s="543" t="s">
        <v>364</v>
      </c>
      <c r="C87" s="90" t="s">
        <v>34</v>
      </c>
      <c r="D87" s="512"/>
      <c r="E87" s="513"/>
      <c r="F87" s="513"/>
      <c r="G87" s="513"/>
      <c r="H87" s="534"/>
      <c r="K87" s="81" ph="1"/>
    </row>
    <row r="88" spans="1:15" ht="20.100000000000001" customHeight="1" x14ac:dyDescent="0.15">
      <c r="A88" s="529"/>
      <c r="B88" s="544"/>
      <c r="C88" s="92" t="s">
        <v>23</v>
      </c>
      <c r="D88" s="514"/>
      <c r="E88" s="515"/>
      <c r="F88" s="83" t="s">
        <v>448</v>
      </c>
      <c r="G88" s="515"/>
      <c r="H88" s="533"/>
      <c r="K88" s="81" ph="1"/>
    </row>
    <row r="89" spans="1:15" ht="20.100000000000001" customHeight="1" x14ac:dyDescent="0.15">
      <c r="A89" s="529"/>
      <c r="B89" s="544"/>
      <c r="C89" s="84" t="s">
        <v>24</v>
      </c>
      <c r="D89" s="500"/>
      <c r="E89" s="501"/>
      <c r="F89" s="84" t="s">
        <v>25</v>
      </c>
      <c r="G89" s="500"/>
      <c r="H89" s="536"/>
    </row>
    <row r="90" spans="1:15" ht="20.100000000000001" customHeight="1" thickBot="1" x14ac:dyDescent="0.2">
      <c r="A90" s="541"/>
      <c r="B90" s="545"/>
      <c r="C90" s="207" t="s">
        <v>38</v>
      </c>
      <c r="D90" s="537"/>
      <c r="E90" s="538"/>
      <c r="F90" s="207" t="s">
        <v>27</v>
      </c>
      <c r="G90" s="537"/>
      <c r="H90" s="539"/>
    </row>
    <row r="91" spans="1:15" ht="20.100000000000001" customHeight="1" x14ac:dyDescent="0.15">
      <c r="A91" s="540" t="s">
        <v>235</v>
      </c>
      <c r="B91" s="206" t="s">
        <v>34</v>
      </c>
      <c r="C91" s="530"/>
      <c r="D91" s="531"/>
      <c r="E91" s="531"/>
      <c r="F91" s="531"/>
      <c r="G91" s="531"/>
      <c r="H91" s="532"/>
      <c r="K91" s="81" ph="1"/>
      <c r="O91" s="81" ph="1"/>
    </row>
    <row r="92" spans="1:15" ht="20.100000000000001" customHeight="1" x14ac:dyDescent="0.15">
      <c r="A92" s="529"/>
      <c r="B92" s="93" t="s">
        <v>18</v>
      </c>
      <c r="C92" s="514"/>
      <c r="D92" s="515"/>
      <c r="E92" s="515"/>
      <c r="F92" s="515"/>
      <c r="G92" s="515"/>
      <c r="H92" s="533"/>
    </row>
    <row r="93" spans="1:15" ht="20.100000000000001" customHeight="1" x14ac:dyDescent="0.15">
      <c r="A93" s="529"/>
      <c r="B93" s="90" t="s">
        <v>34</v>
      </c>
      <c r="C93" s="512"/>
      <c r="D93" s="513"/>
      <c r="E93" s="513"/>
      <c r="F93" s="513"/>
      <c r="G93" s="513"/>
      <c r="H93" s="534"/>
      <c r="K93" s="81" ph="1"/>
      <c r="O93" s="81" ph="1"/>
    </row>
    <row r="94" spans="1:15" ht="20.100000000000001" customHeight="1" x14ac:dyDescent="0.15">
      <c r="A94" s="529"/>
      <c r="B94" s="92" t="s">
        <v>35</v>
      </c>
      <c r="C94" s="514"/>
      <c r="D94" s="515"/>
      <c r="E94" s="515"/>
      <c r="F94" s="83" t="s">
        <v>447</v>
      </c>
      <c r="G94" s="515"/>
      <c r="H94" s="533"/>
    </row>
    <row r="95" spans="1:15" ht="20.100000000000001" customHeight="1" x14ac:dyDescent="0.15">
      <c r="A95" s="529"/>
      <c r="B95" s="86" t="s">
        <v>10</v>
      </c>
      <c r="C95" s="524" t="s">
        <v>20</v>
      </c>
      <c r="D95" s="525"/>
      <c r="E95" s="525"/>
      <c r="F95" s="525"/>
      <c r="G95" s="525"/>
      <c r="H95" s="535"/>
      <c r="K95" s="81" ph="1"/>
    </row>
    <row r="96" spans="1:15" ht="20.100000000000001" customHeight="1" x14ac:dyDescent="0.15">
      <c r="A96" s="529"/>
      <c r="B96" s="87"/>
      <c r="C96" s="519"/>
      <c r="D96" s="520"/>
      <c r="E96" s="520"/>
      <c r="F96" s="520"/>
      <c r="G96" s="520"/>
      <c r="H96" s="542"/>
    </row>
    <row r="97" spans="1:15" ht="20.100000000000001" customHeight="1" x14ac:dyDescent="0.15">
      <c r="A97" s="529"/>
      <c r="B97" s="543" t="s">
        <v>364</v>
      </c>
      <c r="C97" s="90" t="s">
        <v>34</v>
      </c>
      <c r="D97" s="512"/>
      <c r="E97" s="513"/>
      <c r="F97" s="513"/>
      <c r="G97" s="513"/>
      <c r="H97" s="534"/>
      <c r="K97" s="81" ph="1"/>
    </row>
    <row r="98" spans="1:15" ht="20.100000000000001" customHeight="1" x14ac:dyDescent="0.15">
      <c r="A98" s="529"/>
      <c r="B98" s="544"/>
      <c r="C98" s="92" t="s">
        <v>23</v>
      </c>
      <c r="D98" s="514"/>
      <c r="E98" s="515"/>
      <c r="F98" s="83" t="s">
        <v>448</v>
      </c>
      <c r="G98" s="515"/>
      <c r="H98" s="533"/>
    </row>
    <row r="99" spans="1:15" ht="20.100000000000001" customHeight="1" x14ac:dyDescent="0.15">
      <c r="A99" s="529"/>
      <c r="B99" s="544"/>
      <c r="C99" s="84" t="s">
        <v>24</v>
      </c>
      <c r="D99" s="500"/>
      <c r="E99" s="501"/>
      <c r="F99" s="84" t="s">
        <v>25</v>
      </c>
      <c r="G99" s="500"/>
      <c r="H99" s="536"/>
    </row>
    <row r="100" spans="1:15" ht="20.100000000000001" customHeight="1" thickBot="1" x14ac:dyDescent="0.2">
      <c r="A100" s="541"/>
      <c r="B100" s="545"/>
      <c r="C100" s="207" t="s">
        <v>38</v>
      </c>
      <c r="D100" s="537"/>
      <c r="E100" s="538"/>
      <c r="F100" s="207" t="s">
        <v>27</v>
      </c>
      <c r="G100" s="537"/>
      <c r="H100" s="539"/>
    </row>
    <row r="101" spans="1:15" ht="20.100000000000001" customHeight="1" x14ac:dyDescent="0.15">
      <c r="A101" s="209" t="s">
        <v>241</v>
      </c>
      <c r="H101" s="212" t="s">
        <v>0</v>
      </c>
      <c r="K101" s="81" ph="1"/>
    </row>
    <row r="102" spans="1:15" ht="20.100000000000001" customHeight="1" x14ac:dyDescent="0.15">
      <c r="A102" s="210" t="str">
        <f>A2</f>
        <v>令和8年度　第42回都市公園等コンクール　『③材料・工法・施設部門』</v>
      </c>
      <c r="H102" s="561">
        <f>表紙!AE3</f>
        <v>0</v>
      </c>
      <c r="K102" s="81" ph="1"/>
    </row>
    <row r="103" spans="1:15" ht="20.100000000000001" customHeight="1" thickBot="1" x14ac:dyDescent="0.2">
      <c r="A103" s="211"/>
      <c r="B103" s="124" t="s">
        <v>131</v>
      </c>
      <c r="C103" s="562" t="str">
        <f>C3</f>
        <v>(20字程度）</v>
      </c>
      <c r="D103" s="562"/>
      <c r="E103" s="562"/>
      <c r="F103" s="562"/>
      <c r="G103" s="563"/>
      <c r="H103" s="561"/>
      <c r="K103" s="81" ph="1"/>
    </row>
    <row r="104" spans="1:15" ht="9.9499999999999993" customHeight="1" x14ac:dyDescent="0.15">
      <c r="A104" s="564"/>
      <c r="B104" s="565"/>
      <c r="C104" s="566" t="s">
        <v>289</v>
      </c>
      <c r="D104" s="566"/>
      <c r="E104" s="566"/>
      <c r="F104" s="566"/>
      <c r="G104" s="566"/>
      <c r="H104" s="567"/>
      <c r="K104" s="81" ph="1"/>
    </row>
    <row r="105" spans="1:15" ht="20.100000000000001" customHeight="1" x14ac:dyDescent="0.15">
      <c r="A105" s="551" t="str">
        <f>A109</f>
        <v>連名者９</v>
      </c>
      <c r="B105" s="552"/>
      <c r="C105" s="553">
        <f>C110</f>
        <v>0</v>
      </c>
      <c r="D105" s="554"/>
      <c r="E105" s="554"/>
      <c r="F105" s="554"/>
      <c r="G105" s="554"/>
      <c r="H105" s="555"/>
    </row>
    <row r="106" spans="1:15" ht="20.100000000000001" customHeight="1" x14ac:dyDescent="0.15">
      <c r="A106" s="556" t="str">
        <f>A119</f>
        <v>連名者⒑</v>
      </c>
      <c r="B106" s="557"/>
      <c r="C106" s="558">
        <f>C120</f>
        <v>0</v>
      </c>
      <c r="D106" s="559"/>
      <c r="E106" s="559"/>
      <c r="F106" s="559"/>
      <c r="G106" s="559"/>
      <c r="H106" s="560"/>
    </row>
    <row r="107" spans="1:15" ht="20.100000000000001" customHeight="1" x14ac:dyDescent="0.15">
      <c r="A107" s="556" t="str">
        <f>A129</f>
        <v>連名者⒒</v>
      </c>
      <c r="B107" s="557"/>
      <c r="C107" s="558">
        <f>C130</f>
        <v>0</v>
      </c>
      <c r="D107" s="559"/>
      <c r="E107" s="559"/>
      <c r="F107" s="559"/>
      <c r="G107" s="559"/>
      <c r="H107" s="560"/>
      <c r="K107" s="81" ph="1"/>
      <c r="O107" s="81" ph="1"/>
    </row>
    <row r="108" spans="1:15" ht="20.100000000000001" customHeight="1" thickBot="1" x14ac:dyDescent="0.2">
      <c r="A108" s="546" t="str">
        <f>A139</f>
        <v>連名者⒓</v>
      </c>
      <c r="B108" s="547"/>
      <c r="C108" s="548">
        <f>C140</f>
        <v>0</v>
      </c>
      <c r="D108" s="549"/>
      <c r="E108" s="549"/>
      <c r="F108" s="549"/>
      <c r="G108" s="549"/>
      <c r="H108" s="550"/>
    </row>
    <row r="109" spans="1:15" ht="20.100000000000001" customHeight="1" x14ac:dyDescent="0.15">
      <c r="A109" s="529" t="s">
        <v>236</v>
      </c>
      <c r="B109" s="206" t="s">
        <v>34</v>
      </c>
      <c r="C109" s="530"/>
      <c r="D109" s="531"/>
      <c r="E109" s="531"/>
      <c r="F109" s="531"/>
      <c r="G109" s="531"/>
      <c r="H109" s="532"/>
      <c r="K109" s="81" ph="1"/>
    </row>
    <row r="110" spans="1:15" ht="20.100000000000001" customHeight="1" x14ac:dyDescent="0.15">
      <c r="A110" s="529"/>
      <c r="B110" s="93" t="s">
        <v>18</v>
      </c>
      <c r="C110" s="514"/>
      <c r="D110" s="515"/>
      <c r="E110" s="515"/>
      <c r="F110" s="515"/>
      <c r="G110" s="515"/>
      <c r="H110" s="533"/>
    </row>
    <row r="111" spans="1:15" ht="20.100000000000001" customHeight="1" x14ac:dyDescent="0.15">
      <c r="A111" s="529"/>
      <c r="B111" s="90" t="s">
        <v>34</v>
      </c>
      <c r="C111" s="512"/>
      <c r="D111" s="513"/>
      <c r="E111" s="513"/>
      <c r="F111" s="513"/>
      <c r="G111" s="513"/>
      <c r="H111" s="534"/>
      <c r="K111" s="81" ph="1"/>
    </row>
    <row r="112" spans="1:15" ht="20.100000000000001" customHeight="1" x14ac:dyDescent="0.15">
      <c r="A112" s="529"/>
      <c r="B112" s="92" t="s">
        <v>35</v>
      </c>
      <c r="C112" s="514"/>
      <c r="D112" s="515"/>
      <c r="E112" s="515"/>
      <c r="F112" s="83" t="s">
        <v>447</v>
      </c>
      <c r="G112" s="515"/>
      <c r="H112" s="533"/>
    </row>
    <row r="113" spans="1:11" ht="20.100000000000001" customHeight="1" x14ac:dyDescent="0.15">
      <c r="A113" s="529"/>
      <c r="B113" s="86" t="s">
        <v>10</v>
      </c>
      <c r="C113" s="524" t="s">
        <v>20</v>
      </c>
      <c r="D113" s="525"/>
      <c r="E113" s="525"/>
      <c r="F113" s="525"/>
      <c r="G113" s="525"/>
      <c r="H113" s="535"/>
      <c r="K113" s="81" ph="1"/>
    </row>
    <row r="114" spans="1:11" ht="20.100000000000001" customHeight="1" x14ac:dyDescent="0.15">
      <c r="A114" s="529"/>
      <c r="B114" s="87"/>
      <c r="C114" s="519"/>
      <c r="D114" s="520"/>
      <c r="E114" s="520"/>
      <c r="F114" s="520"/>
      <c r="G114" s="520"/>
      <c r="H114" s="542"/>
    </row>
    <row r="115" spans="1:11" ht="20.100000000000001" customHeight="1" x14ac:dyDescent="0.15">
      <c r="A115" s="529"/>
      <c r="B115" s="543" t="s">
        <v>364</v>
      </c>
      <c r="C115" s="90" t="s">
        <v>34</v>
      </c>
      <c r="D115" s="512"/>
      <c r="E115" s="513"/>
      <c r="F115" s="513"/>
      <c r="G115" s="513"/>
      <c r="H115" s="534"/>
    </row>
    <row r="116" spans="1:11" ht="20.100000000000001" customHeight="1" x14ac:dyDescent="0.15">
      <c r="A116" s="529"/>
      <c r="B116" s="544"/>
      <c r="C116" s="92" t="s">
        <v>23</v>
      </c>
      <c r="D116" s="514"/>
      <c r="E116" s="515"/>
      <c r="F116" s="83" t="s">
        <v>448</v>
      </c>
      <c r="G116" s="515"/>
      <c r="H116" s="533"/>
    </row>
    <row r="117" spans="1:11" ht="20.100000000000001" customHeight="1" x14ac:dyDescent="0.15">
      <c r="A117" s="529"/>
      <c r="B117" s="544"/>
      <c r="C117" s="84" t="s">
        <v>24</v>
      </c>
      <c r="D117" s="500"/>
      <c r="E117" s="501"/>
      <c r="F117" s="84" t="s">
        <v>25</v>
      </c>
      <c r="G117" s="500"/>
      <c r="H117" s="536"/>
    </row>
    <row r="118" spans="1:11" ht="20.100000000000001" customHeight="1" thickBot="1" x14ac:dyDescent="0.2">
      <c r="A118" s="529"/>
      <c r="B118" s="545"/>
      <c r="C118" s="207" t="s">
        <v>38</v>
      </c>
      <c r="D118" s="537"/>
      <c r="E118" s="538"/>
      <c r="F118" s="207" t="s">
        <v>27</v>
      </c>
      <c r="G118" s="537"/>
      <c r="H118" s="539"/>
    </row>
    <row r="119" spans="1:11" ht="20.100000000000001" customHeight="1" x14ac:dyDescent="0.15">
      <c r="A119" s="540" t="s">
        <v>237</v>
      </c>
      <c r="B119" s="206" t="s">
        <v>34</v>
      </c>
      <c r="C119" s="530"/>
      <c r="D119" s="531"/>
      <c r="E119" s="531"/>
      <c r="F119" s="531"/>
      <c r="G119" s="531"/>
      <c r="H119" s="532"/>
    </row>
    <row r="120" spans="1:11" ht="20.100000000000001" customHeight="1" x14ac:dyDescent="0.15">
      <c r="A120" s="529"/>
      <c r="B120" s="93" t="s">
        <v>18</v>
      </c>
      <c r="C120" s="514"/>
      <c r="D120" s="515"/>
      <c r="E120" s="515"/>
      <c r="F120" s="515"/>
      <c r="G120" s="515"/>
      <c r="H120" s="533"/>
    </row>
    <row r="121" spans="1:11" ht="20.100000000000001" customHeight="1" x14ac:dyDescent="0.15">
      <c r="A121" s="529"/>
      <c r="B121" s="90" t="s">
        <v>34</v>
      </c>
      <c r="C121" s="512"/>
      <c r="D121" s="513"/>
      <c r="E121" s="513"/>
      <c r="F121" s="513"/>
      <c r="G121" s="513"/>
      <c r="H121" s="534"/>
    </row>
    <row r="122" spans="1:11" ht="20.100000000000001" customHeight="1" x14ac:dyDescent="0.15">
      <c r="A122" s="529"/>
      <c r="B122" s="92" t="s">
        <v>35</v>
      </c>
      <c r="C122" s="514"/>
      <c r="D122" s="515"/>
      <c r="E122" s="515"/>
      <c r="F122" s="83" t="s">
        <v>447</v>
      </c>
      <c r="G122" s="515"/>
      <c r="H122" s="533"/>
    </row>
    <row r="123" spans="1:11" ht="20.100000000000001" customHeight="1" x14ac:dyDescent="0.15">
      <c r="A123" s="529"/>
      <c r="B123" s="86" t="s">
        <v>10</v>
      </c>
      <c r="C123" s="524" t="s">
        <v>20</v>
      </c>
      <c r="D123" s="525"/>
      <c r="E123" s="525"/>
      <c r="F123" s="525"/>
      <c r="G123" s="525"/>
      <c r="H123" s="535"/>
    </row>
    <row r="124" spans="1:11" ht="20.100000000000001" customHeight="1" x14ac:dyDescent="0.15">
      <c r="A124" s="529"/>
      <c r="B124" s="87"/>
      <c r="C124" s="519"/>
      <c r="D124" s="520"/>
      <c r="E124" s="520"/>
      <c r="F124" s="520"/>
      <c r="G124" s="520"/>
      <c r="H124" s="542"/>
    </row>
    <row r="125" spans="1:11" ht="20.100000000000001" customHeight="1" x14ac:dyDescent="0.15">
      <c r="A125" s="529"/>
      <c r="B125" s="543" t="s">
        <v>364</v>
      </c>
      <c r="C125" s="90" t="s">
        <v>34</v>
      </c>
      <c r="D125" s="512"/>
      <c r="E125" s="513"/>
      <c r="F125" s="513"/>
      <c r="G125" s="513"/>
      <c r="H125" s="534"/>
    </row>
    <row r="126" spans="1:11" ht="20.100000000000001" customHeight="1" x14ac:dyDescent="0.15">
      <c r="A126" s="529"/>
      <c r="B126" s="544"/>
      <c r="C126" s="92" t="s">
        <v>23</v>
      </c>
      <c r="D126" s="514"/>
      <c r="E126" s="515"/>
      <c r="F126" s="83" t="s">
        <v>448</v>
      </c>
      <c r="G126" s="515"/>
      <c r="H126" s="533"/>
    </row>
    <row r="127" spans="1:11" ht="20.100000000000001" customHeight="1" x14ac:dyDescent="0.15">
      <c r="A127" s="529"/>
      <c r="B127" s="544"/>
      <c r="C127" s="84" t="s">
        <v>24</v>
      </c>
      <c r="D127" s="500"/>
      <c r="E127" s="501"/>
      <c r="F127" s="84" t="s">
        <v>25</v>
      </c>
      <c r="G127" s="500"/>
      <c r="H127" s="536"/>
    </row>
    <row r="128" spans="1:11" ht="20.100000000000001" customHeight="1" thickBot="1" x14ac:dyDescent="0.2">
      <c r="A128" s="541"/>
      <c r="B128" s="545"/>
      <c r="C128" s="207" t="s">
        <v>38</v>
      </c>
      <c r="D128" s="537"/>
      <c r="E128" s="538"/>
      <c r="F128" s="207" t="s">
        <v>27</v>
      </c>
      <c r="G128" s="537"/>
      <c r="H128" s="539"/>
    </row>
    <row r="129" spans="1:15" ht="20.100000000000001" customHeight="1" x14ac:dyDescent="0.15">
      <c r="A129" s="529" t="s">
        <v>238</v>
      </c>
      <c r="B129" s="206" t="s">
        <v>34</v>
      </c>
      <c r="C129" s="530"/>
      <c r="D129" s="531"/>
      <c r="E129" s="531"/>
      <c r="F129" s="531"/>
      <c r="G129" s="531"/>
      <c r="H129" s="532"/>
    </row>
    <row r="130" spans="1:15" ht="20.100000000000001" customHeight="1" x14ac:dyDescent="0.15">
      <c r="A130" s="529"/>
      <c r="B130" s="93" t="s">
        <v>18</v>
      </c>
      <c r="C130" s="514"/>
      <c r="D130" s="515"/>
      <c r="E130" s="515"/>
      <c r="F130" s="515"/>
      <c r="G130" s="515"/>
      <c r="H130" s="533"/>
    </row>
    <row r="131" spans="1:15" ht="20.100000000000001" customHeight="1" x14ac:dyDescent="0.15">
      <c r="A131" s="529"/>
      <c r="B131" s="90" t="s">
        <v>34</v>
      </c>
      <c r="C131" s="512"/>
      <c r="D131" s="513"/>
      <c r="E131" s="513"/>
      <c r="F131" s="513"/>
      <c r="G131" s="513"/>
      <c r="H131" s="534"/>
    </row>
    <row r="132" spans="1:15" ht="20.100000000000001" customHeight="1" x14ac:dyDescent="0.15">
      <c r="A132" s="529"/>
      <c r="B132" s="92" t="s">
        <v>35</v>
      </c>
      <c r="C132" s="514"/>
      <c r="D132" s="515"/>
      <c r="E132" s="515"/>
      <c r="F132" s="83" t="s">
        <v>447</v>
      </c>
      <c r="G132" s="515"/>
      <c r="H132" s="533"/>
    </row>
    <row r="133" spans="1:15" ht="20.100000000000001" customHeight="1" x14ac:dyDescent="0.15">
      <c r="A133" s="529"/>
      <c r="B133" s="86" t="s">
        <v>10</v>
      </c>
      <c r="C133" s="524" t="s">
        <v>20</v>
      </c>
      <c r="D133" s="525"/>
      <c r="E133" s="525"/>
      <c r="F133" s="525"/>
      <c r="G133" s="525"/>
      <c r="H133" s="535"/>
    </row>
    <row r="134" spans="1:15" ht="20.100000000000001" customHeight="1" x14ac:dyDescent="0.15">
      <c r="A134" s="529"/>
      <c r="B134" s="87"/>
      <c r="C134" s="519"/>
      <c r="D134" s="520"/>
      <c r="E134" s="520"/>
      <c r="F134" s="520"/>
      <c r="G134" s="520"/>
      <c r="H134" s="542"/>
    </row>
    <row r="135" spans="1:15" ht="20.100000000000001" customHeight="1" x14ac:dyDescent="0.15">
      <c r="A135" s="529"/>
      <c r="B135" s="543" t="s">
        <v>364</v>
      </c>
      <c r="C135" s="90" t="s">
        <v>34</v>
      </c>
      <c r="D135" s="512"/>
      <c r="E135" s="513"/>
      <c r="F135" s="513"/>
      <c r="G135" s="513"/>
      <c r="H135" s="534"/>
      <c r="K135" s="81" ph="1"/>
    </row>
    <row r="136" spans="1:15" ht="20.100000000000001" customHeight="1" x14ac:dyDescent="0.15">
      <c r="A136" s="529"/>
      <c r="B136" s="544"/>
      <c r="C136" s="92" t="s">
        <v>23</v>
      </c>
      <c r="D136" s="514"/>
      <c r="E136" s="515"/>
      <c r="F136" s="83" t="s">
        <v>448</v>
      </c>
      <c r="G136" s="515"/>
      <c r="H136" s="533"/>
      <c r="K136" s="81" ph="1"/>
    </row>
    <row r="137" spans="1:15" ht="20.100000000000001" customHeight="1" x14ac:dyDescent="0.15">
      <c r="A137" s="529"/>
      <c r="B137" s="544"/>
      <c r="C137" s="84" t="s">
        <v>24</v>
      </c>
      <c r="D137" s="500"/>
      <c r="E137" s="501"/>
      <c r="F137" s="84" t="s">
        <v>25</v>
      </c>
      <c r="G137" s="500"/>
      <c r="H137" s="536"/>
      <c r="K137" s="81" ph="1"/>
    </row>
    <row r="138" spans="1:15" ht="20.100000000000001" customHeight="1" thickBot="1" x14ac:dyDescent="0.2">
      <c r="A138" s="529"/>
      <c r="B138" s="545"/>
      <c r="C138" s="207" t="s">
        <v>38</v>
      </c>
      <c r="D138" s="537"/>
      <c r="E138" s="538"/>
      <c r="F138" s="207" t="s">
        <v>27</v>
      </c>
      <c r="G138" s="537"/>
      <c r="H138" s="539"/>
      <c r="K138" s="81" ph="1"/>
    </row>
    <row r="139" spans="1:15" ht="20.100000000000001" customHeight="1" x14ac:dyDescent="0.15">
      <c r="A139" s="540" t="s">
        <v>239</v>
      </c>
      <c r="B139" s="206" t="s">
        <v>34</v>
      </c>
      <c r="C139" s="530"/>
      <c r="D139" s="531"/>
      <c r="E139" s="531"/>
      <c r="F139" s="531"/>
      <c r="G139" s="531"/>
      <c r="H139" s="532"/>
    </row>
    <row r="140" spans="1:15" ht="20.100000000000001" customHeight="1" x14ac:dyDescent="0.15">
      <c r="A140" s="529"/>
      <c r="B140" s="93" t="s">
        <v>18</v>
      </c>
      <c r="C140" s="514"/>
      <c r="D140" s="515"/>
      <c r="E140" s="515"/>
      <c r="F140" s="515"/>
      <c r="G140" s="515"/>
      <c r="H140" s="533"/>
    </row>
    <row r="141" spans="1:15" ht="20.100000000000001" customHeight="1" x14ac:dyDescent="0.15">
      <c r="A141" s="529"/>
      <c r="B141" s="90" t="s">
        <v>34</v>
      </c>
      <c r="C141" s="512"/>
      <c r="D141" s="513"/>
      <c r="E141" s="513"/>
      <c r="F141" s="513"/>
      <c r="G141" s="513"/>
      <c r="H141" s="534"/>
      <c r="K141" s="81" ph="1"/>
      <c r="O141" s="81" ph="1"/>
    </row>
    <row r="142" spans="1:15" ht="20.100000000000001" customHeight="1" x14ac:dyDescent="0.15">
      <c r="A142" s="529"/>
      <c r="B142" s="92" t="s">
        <v>35</v>
      </c>
      <c r="C142" s="514"/>
      <c r="D142" s="515"/>
      <c r="E142" s="515"/>
      <c r="F142" s="83" t="s">
        <v>447</v>
      </c>
      <c r="G142" s="515"/>
      <c r="H142" s="533"/>
    </row>
    <row r="143" spans="1:15" ht="20.100000000000001" customHeight="1" x14ac:dyDescent="0.15">
      <c r="A143" s="529"/>
      <c r="B143" s="86" t="s">
        <v>10</v>
      </c>
      <c r="C143" s="524" t="s">
        <v>20</v>
      </c>
      <c r="D143" s="525"/>
      <c r="E143" s="525"/>
      <c r="F143" s="525"/>
      <c r="G143" s="525"/>
      <c r="H143" s="535"/>
      <c r="O143" s="81" ph="1"/>
    </row>
    <row r="144" spans="1:15" ht="20.100000000000001" customHeight="1" x14ac:dyDescent="0.15">
      <c r="A144" s="529"/>
      <c r="B144" s="87"/>
      <c r="C144" s="519"/>
      <c r="D144" s="520"/>
      <c r="E144" s="520"/>
      <c r="F144" s="520"/>
      <c r="G144" s="520"/>
      <c r="H144" s="542"/>
    </row>
    <row r="145" spans="1:15" ht="20.100000000000001" customHeight="1" x14ac:dyDescent="0.15">
      <c r="A145" s="529"/>
      <c r="B145" s="543" t="s">
        <v>364</v>
      </c>
      <c r="C145" s="90" t="s">
        <v>34</v>
      </c>
      <c r="D145" s="512"/>
      <c r="E145" s="513"/>
      <c r="F145" s="513"/>
      <c r="G145" s="513"/>
      <c r="H145" s="534"/>
      <c r="K145" s="81" ph="1"/>
    </row>
    <row r="146" spans="1:15" ht="20.100000000000001" customHeight="1" x14ac:dyDescent="0.15">
      <c r="A146" s="529"/>
      <c r="B146" s="544"/>
      <c r="C146" s="92" t="s">
        <v>23</v>
      </c>
      <c r="D146" s="514"/>
      <c r="E146" s="515"/>
      <c r="F146" s="83" t="s">
        <v>448</v>
      </c>
      <c r="G146" s="515"/>
      <c r="H146" s="533"/>
    </row>
    <row r="147" spans="1:15" ht="20.100000000000001" customHeight="1" x14ac:dyDescent="0.15">
      <c r="A147" s="529"/>
      <c r="B147" s="544"/>
      <c r="C147" s="84" t="s">
        <v>24</v>
      </c>
      <c r="D147" s="500"/>
      <c r="E147" s="501"/>
      <c r="F147" s="84" t="s">
        <v>25</v>
      </c>
      <c r="G147" s="500"/>
      <c r="H147" s="536"/>
      <c r="K147" s="81" ph="1"/>
    </row>
    <row r="148" spans="1:15" ht="20.100000000000001" customHeight="1" thickBot="1" x14ac:dyDescent="0.2">
      <c r="A148" s="541"/>
      <c r="B148" s="545"/>
      <c r="C148" s="207" t="s">
        <v>38</v>
      </c>
      <c r="D148" s="537"/>
      <c r="E148" s="538"/>
      <c r="F148" s="207" t="s">
        <v>27</v>
      </c>
      <c r="G148" s="537"/>
      <c r="H148" s="539"/>
    </row>
    <row r="149" spans="1:15" ht="20.100000000000001" customHeight="1" x14ac:dyDescent="0.15">
      <c r="B149" s="81" ph="1"/>
      <c r="F149" s="81" ph="1"/>
      <c r="K149" s="81" ph="1"/>
      <c r="O149" s="81" ph="1"/>
    </row>
    <row r="151" spans="1:15" ht="20.100000000000001" customHeight="1" x14ac:dyDescent="0.15">
      <c r="F151" s="81" ph="1"/>
      <c r="O151" s="81" ph="1"/>
    </row>
    <row r="153" spans="1:15" ht="20.100000000000001" customHeight="1" x14ac:dyDescent="0.15">
      <c r="B153" s="81" ph="1"/>
      <c r="K153" s="81" ph="1"/>
    </row>
    <row r="154" spans="1:15" ht="20.100000000000001" customHeight="1" x14ac:dyDescent="0.15">
      <c r="B154" s="81" ph="1"/>
      <c r="K154" s="81" ph="1"/>
    </row>
    <row r="157" spans="1:15" ht="20.100000000000001" customHeight="1" x14ac:dyDescent="0.15">
      <c r="B157" s="81" ph="1"/>
      <c r="F157" s="81" ph="1"/>
      <c r="K157" s="81" ph="1"/>
      <c r="O157" s="81" ph="1"/>
    </row>
    <row r="159" spans="1:15" ht="20.100000000000001" customHeight="1" x14ac:dyDescent="0.15">
      <c r="F159" s="81" ph="1"/>
      <c r="O159" s="81" ph="1"/>
    </row>
    <row r="161" spans="2:15" ht="20.100000000000001" customHeight="1" x14ac:dyDescent="0.15">
      <c r="B161" s="81" ph="1"/>
      <c r="K161" s="81" ph="1"/>
    </row>
    <row r="163" spans="2:15" ht="20.100000000000001" customHeight="1" x14ac:dyDescent="0.15">
      <c r="B163" s="81" ph="1"/>
      <c r="K163" s="81" ph="1"/>
    </row>
    <row r="165" spans="2:15" ht="20.100000000000001" customHeight="1" x14ac:dyDescent="0.15">
      <c r="B165" s="81" ph="1"/>
      <c r="K165" s="81" ph="1"/>
    </row>
    <row r="167" spans="2:15" ht="20.100000000000001" customHeight="1" x14ac:dyDescent="0.15">
      <c r="B167" s="81" ph="1"/>
      <c r="F167" s="81" ph="1"/>
      <c r="K167" s="81" ph="1"/>
      <c r="O167" s="81" ph="1"/>
    </row>
    <row r="169" spans="2:15" ht="20.100000000000001" customHeight="1" x14ac:dyDescent="0.15">
      <c r="F169" s="81" ph="1"/>
      <c r="O169" s="81" ph="1"/>
    </row>
    <row r="171" spans="2:15" ht="20.100000000000001" customHeight="1" x14ac:dyDescent="0.15">
      <c r="B171" s="81" ph="1"/>
      <c r="K171" s="81" ph="1"/>
    </row>
    <row r="172" spans="2:15" ht="20.100000000000001" customHeight="1" x14ac:dyDescent="0.15">
      <c r="B172" s="81" ph="1"/>
      <c r="K172" s="81" ph="1"/>
    </row>
    <row r="175" spans="2:15" ht="20.100000000000001" customHeight="1" x14ac:dyDescent="0.15">
      <c r="B175" s="81" ph="1"/>
      <c r="F175" s="81" ph="1"/>
      <c r="K175" s="81" ph="1"/>
      <c r="O175" s="81" ph="1"/>
    </row>
    <row r="177" spans="2:15" ht="20.100000000000001" customHeight="1" x14ac:dyDescent="0.15">
      <c r="F177" s="81" ph="1"/>
      <c r="O177" s="81" ph="1"/>
    </row>
    <row r="179" spans="2:15" ht="20.100000000000001" customHeight="1" x14ac:dyDescent="0.15">
      <c r="B179" s="81" ph="1"/>
      <c r="K179" s="81" ph="1"/>
    </row>
    <row r="181" spans="2:15" ht="20.100000000000001" customHeight="1" x14ac:dyDescent="0.15">
      <c r="B181" s="81" ph="1"/>
      <c r="K181" s="81" ph="1"/>
    </row>
    <row r="183" spans="2:15" ht="20.100000000000001" customHeight="1" x14ac:dyDescent="0.15">
      <c r="B183" s="81" ph="1"/>
      <c r="K183" s="81" ph="1"/>
    </row>
    <row r="185" spans="2:15" ht="20.100000000000001" customHeight="1" x14ac:dyDescent="0.15">
      <c r="F185" s="81" ph="1"/>
      <c r="O185" s="81" ph="1"/>
    </row>
    <row r="187" spans="2:15" ht="20.100000000000001" customHeight="1" x14ac:dyDescent="0.15">
      <c r="B187" s="81" ph="1"/>
      <c r="K187" s="81" ph="1"/>
    </row>
    <row r="188" spans="2:15" ht="20.100000000000001" customHeight="1" x14ac:dyDescent="0.15">
      <c r="B188" s="81" ph="1"/>
      <c r="K188" s="81" ph="1"/>
    </row>
    <row r="191" spans="2:15" ht="20.100000000000001" customHeight="1" x14ac:dyDescent="0.15">
      <c r="B191" s="81" ph="1"/>
      <c r="F191" s="81" ph="1"/>
      <c r="K191" s="81" ph="1"/>
      <c r="O191" s="81" ph="1"/>
    </row>
    <row r="193" spans="2:15" ht="20.100000000000001" customHeight="1" x14ac:dyDescent="0.15">
      <c r="B193" s="81" ph="1"/>
      <c r="K193" s="81" ph="1"/>
    </row>
    <row r="195" spans="2:15" ht="20.100000000000001" customHeight="1" x14ac:dyDescent="0.15">
      <c r="B195" s="81" ph="1"/>
      <c r="K195" s="81" ph="1"/>
    </row>
    <row r="197" spans="2:15" ht="20.100000000000001" customHeight="1" x14ac:dyDescent="0.15">
      <c r="B197" s="81" ph="1"/>
      <c r="K197" s="81" ph="1"/>
    </row>
    <row r="199" spans="2:15" ht="20.100000000000001" customHeight="1" x14ac:dyDescent="0.15">
      <c r="B199" s="81" ph="1"/>
      <c r="F199" s="81" ph="1"/>
      <c r="K199" s="81" ph="1"/>
      <c r="O199" s="81" ph="1"/>
    </row>
    <row r="201" spans="2:15" ht="20.100000000000001" customHeight="1" x14ac:dyDescent="0.15">
      <c r="B201" s="81" ph="1"/>
      <c r="K201" s="81" ph="1"/>
    </row>
    <row r="203" spans="2:15" ht="20.100000000000001" customHeight="1" x14ac:dyDescent="0.15">
      <c r="B203" s="81" ph="1"/>
      <c r="K203" s="81" ph="1"/>
    </row>
    <row r="205" spans="2:15" ht="20.100000000000001" customHeight="1" x14ac:dyDescent="0.15">
      <c r="B205" s="81" ph="1"/>
      <c r="K205" s="81" ph="1"/>
    </row>
    <row r="207" spans="2:15" ht="20.100000000000001" customHeight="1" x14ac:dyDescent="0.15">
      <c r="B207" s="81" ph="1"/>
      <c r="F207" s="81" ph="1"/>
      <c r="K207" s="81" ph="1"/>
      <c r="O207" s="81" ph="1"/>
    </row>
    <row r="209" spans="2:15" ht="20.100000000000001" customHeight="1" x14ac:dyDescent="0.15">
      <c r="B209" s="81" ph="1"/>
      <c r="K209" s="81" ph="1"/>
    </row>
    <row r="210" spans="2:15" ht="20.100000000000001" customHeight="1" x14ac:dyDescent="0.15">
      <c r="B210" s="81" ph="1"/>
      <c r="K210" s="81" ph="1"/>
    </row>
    <row r="211" spans="2:15" ht="20.100000000000001" customHeight="1" x14ac:dyDescent="0.15">
      <c r="B211" s="81" ph="1"/>
      <c r="K211" s="81" ph="1"/>
    </row>
    <row r="213" spans="2:15" ht="20.100000000000001" customHeight="1" x14ac:dyDescent="0.15">
      <c r="B213" s="81" ph="1"/>
      <c r="K213" s="81" ph="1"/>
    </row>
    <row r="215" spans="2:15" ht="20.100000000000001" customHeight="1" x14ac:dyDescent="0.15">
      <c r="B215" s="81" ph="1"/>
      <c r="F215" s="81" ph="1"/>
      <c r="K215" s="81" ph="1"/>
      <c r="O215" s="81" ph="1"/>
    </row>
    <row r="217" spans="2:15" ht="20.100000000000001" customHeight="1" x14ac:dyDescent="0.15">
      <c r="B217" s="81" ph="1"/>
      <c r="K217" s="81" ph="1"/>
    </row>
    <row r="218" spans="2:15" ht="20.100000000000001" customHeight="1" x14ac:dyDescent="0.15">
      <c r="B218" s="81" ph="1"/>
      <c r="K218" s="81" ph="1"/>
    </row>
    <row r="219" spans="2:15" ht="20.100000000000001" customHeight="1" x14ac:dyDescent="0.15">
      <c r="B219" s="81" ph="1"/>
      <c r="K219" s="81" ph="1"/>
    </row>
    <row r="221" spans="2:15" ht="20.100000000000001" customHeight="1" x14ac:dyDescent="0.15">
      <c r="B221" s="81" ph="1"/>
      <c r="K221" s="81" ph="1"/>
    </row>
    <row r="223" spans="2:15" ht="20.100000000000001" customHeight="1" x14ac:dyDescent="0.15">
      <c r="B223" s="81" ph="1"/>
      <c r="F223" s="81" ph="1"/>
      <c r="K223" s="81" ph="1"/>
      <c r="O223" s="81" ph="1"/>
    </row>
    <row r="225" spans="2:15" ht="20.100000000000001" customHeight="1" x14ac:dyDescent="0.15">
      <c r="B225" s="81" ph="1"/>
      <c r="K225" s="81" ph="1"/>
    </row>
    <row r="226" spans="2:15" ht="20.100000000000001" customHeight="1" x14ac:dyDescent="0.15">
      <c r="B226" s="81" ph="1"/>
      <c r="K226" s="81" ph="1"/>
    </row>
    <row r="227" spans="2:15" ht="20.100000000000001" customHeight="1" x14ac:dyDescent="0.15">
      <c r="B227" s="81" ph="1"/>
      <c r="K227" s="81" ph="1"/>
    </row>
    <row r="229" spans="2:15" ht="20.100000000000001" customHeight="1" x14ac:dyDescent="0.15">
      <c r="B229" s="81" ph="1"/>
      <c r="K229" s="81" ph="1"/>
    </row>
    <row r="231" spans="2:15" ht="20.100000000000001" customHeight="1" x14ac:dyDescent="0.15">
      <c r="B231" s="81" ph="1"/>
      <c r="F231" s="81" ph="1"/>
      <c r="K231" s="81" ph="1"/>
      <c r="O231" s="81" ph="1"/>
    </row>
    <row r="233" spans="2:15" ht="20.100000000000001" customHeight="1" x14ac:dyDescent="0.15">
      <c r="B233" s="81" ph="1"/>
      <c r="K233" s="81" ph="1"/>
    </row>
    <row r="234" spans="2:15" ht="20.100000000000001" customHeight="1" x14ac:dyDescent="0.15">
      <c r="B234" s="81" ph="1"/>
      <c r="K234" s="81" ph="1"/>
    </row>
    <row r="235" spans="2:15" ht="20.100000000000001" customHeight="1" x14ac:dyDescent="0.15">
      <c r="B235" s="81" ph="1"/>
      <c r="K235" s="81" ph="1"/>
    </row>
    <row r="237" spans="2:15" ht="20.100000000000001" customHeight="1" x14ac:dyDescent="0.15">
      <c r="B237" s="81" ph="1"/>
      <c r="K237" s="81" ph="1"/>
    </row>
    <row r="238" spans="2:15" ht="20.100000000000001" customHeight="1" x14ac:dyDescent="0.15">
      <c r="B238" s="81" ph="1"/>
      <c r="K238" s="81" ph="1"/>
    </row>
    <row r="239" spans="2:15" ht="20.100000000000001" customHeight="1" x14ac:dyDescent="0.15">
      <c r="B239" s="81" ph="1"/>
      <c r="K239" s="81" ph="1"/>
    </row>
    <row r="241" spans="2:15" ht="20.100000000000001" customHeight="1" x14ac:dyDescent="0.15">
      <c r="B241" s="81" ph="1"/>
      <c r="F241" s="81" ph="1"/>
      <c r="K241" s="81" ph="1"/>
      <c r="O241" s="81" ph="1"/>
    </row>
    <row r="243" spans="2:15" ht="20.100000000000001" customHeight="1" x14ac:dyDescent="0.15">
      <c r="B243" s="81" ph="1"/>
      <c r="K243" s="81" ph="1"/>
    </row>
    <row r="244" spans="2:15" ht="20.100000000000001" customHeight="1" x14ac:dyDescent="0.15">
      <c r="B244" s="81" ph="1"/>
      <c r="K244" s="81" ph="1"/>
    </row>
    <row r="245" spans="2:15" ht="20.100000000000001" customHeight="1" x14ac:dyDescent="0.15">
      <c r="B245" s="81" ph="1"/>
      <c r="K245" s="81" ph="1"/>
    </row>
    <row r="247" spans="2:15" ht="20.100000000000001" customHeight="1" x14ac:dyDescent="0.15">
      <c r="B247" s="81" ph="1"/>
      <c r="K247" s="81" ph="1"/>
    </row>
    <row r="249" spans="2:15" ht="20.100000000000001" customHeight="1" x14ac:dyDescent="0.15">
      <c r="B249" s="81" ph="1"/>
      <c r="K249" s="81" ph="1"/>
    </row>
    <row r="250" spans="2:15" ht="20.100000000000001" customHeight="1" x14ac:dyDescent="0.15">
      <c r="B250" s="81" ph="1"/>
      <c r="K250" s="81" ph="1"/>
    </row>
    <row r="251" spans="2:15" ht="20.100000000000001" customHeight="1" x14ac:dyDescent="0.15">
      <c r="B251" s="81" ph="1"/>
      <c r="K251" s="81" ph="1"/>
    </row>
    <row r="253" spans="2:15" ht="20.100000000000001" customHeight="1" x14ac:dyDescent="0.15">
      <c r="B253" s="81" ph="1"/>
      <c r="F253" s="81" ph="1"/>
      <c r="K253" s="81" ph="1"/>
      <c r="O253" s="81" ph="1"/>
    </row>
    <row r="255" spans="2:15" ht="20.100000000000001" customHeight="1" x14ac:dyDescent="0.15">
      <c r="B255" s="81" ph="1"/>
      <c r="K255" s="81" ph="1"/>
    </row>
    <row r="256" spans="2:15" ht="20.100000000000001" customHeight="1" x14ac:dyDescent="0.15">
      <c r="B256" s="81" ph="1"/>
      <c r="K256" s="81" ph="1"/>
    </row>
    <row r="257" spans="2:15" ht="20.100000000000001" customHeight="1" x14ac:dyDescent="0.15">
      <c r="B257" s="81" ph="1"/>
      <c r="K257" s="81" ph="1"/>
    </row>
    <row r="259" spans="2:15" ht="20.100000000000001" customHeight="1" x14ac:dyDescent="0.15">
      <c r="B259" s="81" ph="1"/>
      <c r="K259" s="81" ph="1"/>
    </row>
    <row r="261" spans="2:15" ht="20.100000000000001" customHeight="1" x14ac:dyDescent="0.15">
      <c r="B261" s="81" ph="1"/>
      <c r="K261" s="81" ph="1"/>
    </row>
    <row r="262" spans="2:15" ht="20.100000000000001" customHeight="1" x14ac:dyDescent="0.15">
      <c r="B262" s="81" ph="1"/>
      <c r="K262" s="81" ph="1"/>
    </row>
    <row r="264" spans="2:15" ht="20.100000000000001" customHeight="1" x14ac:dyDescent="0.15">
      <c r="B264" s="81" ph="1"/>
      <c r="K264" s="81" ph="1"/>
    </row>
    <row r="265" spans="2:15" ht="20.100000000000001" customHeight="1" x14ac:dyDescent="0.15">
      <c r="B265" s="81" ph="1"/>
      <c r="K265" s="81" ph="1"/>
    </row>
    <row r="267" spans="2:15" ht="20.100000000000001" customHeight="1" x14ac:dyDescent="0.15">
      <c r="B267" s="81" ph="1"/>
      <c r="K267" s="81" ph="1"/>
    </row>
    <row r="268" spans="2:15" ht="20.100000000000001" customHeight="1" x14ac:dyDescent="0.15">
      <c r="B268" s="81" ph="1"/>
      <c r="K268" s="81" ph="1"/>
    </row>
    <row r="269" spans="2:15" ht="20.100000000000001" customHeight="1" x14ac:dyDescent="0.15">
      <c r="B269" s="81" ph="1"/>
      <c r="K269" s="81" ph="1"/>
    </row>
    <row r="271" spans="2:15" ht="20.100000000000001" customHeight="1" x14ac:dyDescent="0.15">
      <c r="B271" s="81" ph="1"/>
      <c r="F271" s="81" ph="1"/>
      <c r="K271" s="81" ph="1"/>
      <c r="O271" s="81" ph="1"/>
    </row>
    <row r="273" spans="2:15" ht="20.100000000000001" customHeight="1" x14ac:dyDescent="0.15">
      <c r="B273" s="81" ph="1"/>
      <c r="K273" s="81" ph="1"/>
    </row>
    <row r="274" spans="2:15" ht="20.100000000000001" customHeight="1" x14ac:dyDescent="0.15">
      <c r="B274" s="81" ph="1"/>
      <c r="K274" s="81" ph="1"/>
    </row>
    <row r="275" spans="2:15" ht="20.100000000000001" customHeight="1" x14ac:dyDescent="0.15">
      <c r="B275" s="81" ph="1"/>
      <c r="K275" s="81" ph="1"/>
    </row>
    <row r="277" spans="2:15" ht="20.100000000000001" customHeight="1" x14ac:dyDescent="0.15">
      <c r="B277" s="81" ph="1"/>
      <c r="K277" s="81" ph="1"/>
    </row>
    <row r="279" spans="2:15" ht="20.100000000000001" customHeight="1" x14ac:dyDescent="0.15">
      <c r="B279" s="81" ph="1"/>
      <c r="K279" s="81" ph="1"/>
    </row>
    <row r="280" spans="2:15" ht="20.100000000000001" customHeight="1" x14ac:dyDescent="0.15">
      <c r="B280" s="81" ph="1"/>
      <c r="K280" s="81" ph="1"/>
    </row>
    <row r="282" spans="2:15" ht="20.100000000000001" customHeight="1" x14ac:dyDescent="0.15">
      <c r="B282" s="81" ph="1"/>
      <c r="K282" s="81" ph="1"/>
    </row>
    <row r="283" spans="2:15" ht="20.100000000000001" customHeight="1" x14ac:dyDescent="0.15">
      <c r="B283" s="81" ph="1"/>
      <c r="K283" s="81" ph="1"/>
    </row>
    <row r="284" spans="2:15" ht="20.100000000000001" customHeight="1" x14ac:dyDescent="0.15">
      <c r="B284" s="81" ph="1"/>
      <c r="K284" s="81" ph="1"/>
    </row>
    <row r="286" spans="2:15" ht="20.100000000000001" customHeight="1" x14ac:dyDescent="0.15">
      <c r="B286" s="81" ph="1"/>
      <c r="F286" s="81" ph="1"/>
      <c r="K286" s="81" ph="1"/>
      <c r="O286" s="81" ph="1"/>
    </row>
    <row r="288" spans="2:15" ht="20.100000000000001" customHeight="1" x14ac:dyDescent="0.15">
      <c r="B288" s="81" ph="1"/>
      <c r="K288" s="81" ph="1"/>
    </row>
    <row r="289" spans="2:11" ht="20.100000000000001" customHeight="1" x14ac:dyDescent="0.15">
      <c r="B289" s="81" ph="1"/>
      <c r="K289" s="81" ph="1"/>
    </row>
    <row r="290" spans="2:11" ht="20.100000000000001" customHeight="1" x14ac:dyDescent="0.15">
      <c r="B290" s="81" ph="1"/>
      <c r="K290" s="81" ph="1"/>
    </row>
    <row r="292" spans="2:11" ht="20.100000000000001" customHeight="1" x14ac:dyDescent="0.15">
      <c r="B292" s="81" ph="1"/>
      <c r="K292" s="81" ph="1"/>
    </row>
    <row r="294" spans="2:11" ht="20.100000000000001" customHeight="1" x14ac:dyDescent="0.15">
      <c r="B294" s="81" ph="1"/>
      <c r="K294" s="81" ph="1"/>
    </row>
    <row r="295" spans="2:11" ht="20.100000000000001" customHeight="1" x14ac:dyDescent="0.15">
      <c r="B295" s="81" ph="1"/>
      <c r="K295" s="81" ph="1"/>
    </row>
    <row r="296" spans="2:11" ht="20.100000000000001" customHeight="1" x14ac:dyDescent="0.15">
      <c r="B296" s="81" ph="1"/>
      <c r="K296" s="81" ph="1"/>
    </row>
    <row r="297" spans="2:11" ht="20.100000000000001" customHeight="1" x14ac:dyDescent="0.15">
      <c r="B297" s="81" ph="1"/>
      <c r="K297" s="81" ph="1"/>
    </row>
    <row r="298" spans="2:11" ht="20.100000000000001" customHeight="1" x14ac:dyDescent="0.15">
      <c r="B298" s="81" ph="1"/>
      <c r="K298" s="81" ph="1"/>
    </row>
    <row r="299" spans="2:11" ht="20.100000000000001" customHeight="1" x14ac:dyDescent="0.15">
      <c r="B299" s="81" ph="1"/>
      <c r="K299" s="81" ph="1"/>
    </row>
    <row r="301" spans="2:11" ht="20.100000000000001" customHeight="1" x14ac:dyDescent="0.15">
      <c r="B301" s="81" ph="1"/>
      <c r="K301" s="81" ph="1"/>
    </row>
    <row r="303" spans="2:11" ht="20.100000000000001" customHeight="1" x14ac:dyDescent="0.15">
      <c r="B303" s="81" ph="1"/>
      <c r="K303" s="81" ph="1"/>
    </row>
    <row r="304" spans="2:11" ht="20.100000000000001" customHeight="1" x14ac:dyDescent="0.15">
      <c r="B304" s="81" ph="1"/>
      <c r="K304" s="81" ph="1"/>
    </row>
    <row r="305" spans="2:11" ht="20.100000000000001" customHeight="1" x14ac:dyDescent="0.15">
      <c r="B305" s="81" ph="1"/>
      <c r="K305" s="81" ph="1"/>
    </row>
    <row r="307" spans="2:11" ht="20.100000000000001" customHeight="1" x14ac:dyDescent="0.15">
      <c r="B307" s="81" ph="1"/>
      <c r="K307" s="81" ph="1"/>
    </row>
    <row r="308" spans="2:11" ht="20.100000000000001" customHeight="1" x14ac:dyDescent="0.15">
      <c r="B308" s="81" ph="1"/>
      <c r="K308" s="81" ph="1"/>
    </row>
    <row r="309" spans="2:11" ht="20.100000000000001" customHeight="1" x14ac:dyDescent="0.15">
      <c r="B309" s="81" ph="1"/>
      <c r="K309" s="81" ph="1"/>
    </row>
    <row r="311" spans="2:11" ht="20.100000000000001" customHeight="1" x14ac:dyDescent="0.15">
      <c r="B311" s="81" ph="1"/>
      <c r="K311" s="81" ph="1"/>
    </row>
    <row r="313" spans="2:11" ht="20.100000000000001" customHeight="1" x14ac:dyDescent="0.15">
      <c r="B313" s="81" ph="1"/>
      <c r="K313" s="81" ph="1"/>
    </row>
    <row r="314" spans="2:11" ht="20.100000000000001" customHeight="1" x14ac:dyDescent="0.15">
      <c r="B314" s="81" ph="1"/>
      <c r="K314" s="81" ph="1"/>
    </row>
    <row r="315" spans="2:11" ht="20.100000000000001" customHeight="1" x14ac:dyDescent="0.15">
      <c r="B315" s="81" ph="1"/>
      <c r="K315" s="81" ph="1"/>
    </row>
    <row r="316" spans="2:11" ht="20.100000000000001" customHeight="1" x14ac:dyDescent="0.15">
      <c r="B316" s="81" ph="1"/>
      <c r="K316" s="81" ph="1"/>
    </row>
    <row r="317" spans="2:11" ht="20.100000000000001" customHeight="1" x14ac:dyDescent="0.15">
      <c r="B317" s="81" ph="1"/>
      <c r="K317" s="81" ph="1"/>
    </row>
    <row r="318" spans="2:11" ht="20.100000000000001" customHeight="1" x14ac:dyDescent="0.15">
      <c r="B318" s="81" ph="1"/>
      <c r="K318" s="81" ph="1"/>
    </row>
    <row r="320" spans="2:11" ht="20.100000000000001" customHeight="1" x14ac:dyDescent="0.15">
      <c r="B320" s="81" ph="1"/>
      <c r="K320" s="81" ph="1"/>
    </row>
    <row r="322" spans="2:11" ht="20.100000000000001" customHeight="1" x14ac:dyDescent="0.15">
      <c r="B322" s="81" ph="1"/>
      <c r="K322" s="81" ph="1"/>
    </row>
    <row r="323" spans="2:11" ht="20.100000000000001" customHeight="1" x14ac:dyDescent="0.15">
      <c r="B323" s="81" ph="1"/>
      <c r="K323" s="81" ph="1"/>
    </row>
    <row r="324" spans="2:11" ht="20.100000000000001" customHeight="1" x14ac:dyDescent="0.15">
      <c r="B324" s="81" ph="1"/>
      <c r="K324" s="81" ph="1"/>
    </row>
    <row r="326" spans="2:11" ht="20.100000000000001" customHeight="1" x14ac:dyDescent="0.15">
      <c r="B326" s="81" ph="1"/>
      <c r="K326" s="81" ph="1"/>
    </row>
    <row r="327" spans="2:11" ht="20.100000000000001" customHeight="1" x14ac:dyDescent="0.15">
      <c r="B327" s="81" ph="1"/>
      <c r="K327" s="81" ph="1"/>
    </row>
    <row r="328" spans="2:11" ht="20.100000000000001" customHeight="1" x14ac:dyDescent="0.15">
      <c r="B328" s="81" ph="1"/>
      <c r="K328" s="81" ph="1"/>
    </row>
    <row r="330" spans="2:11" ht="20.100000000000001" customHeight="1" x14ac:dyDescent="0.15">
      <c r="B330" s="81" ph="1"/>
      <c r="K330" s="81" ph="1"/>
    </row>
    <row r="332" spans="2:11" ht="20.100000000000001" customHeight="1" x14ac:dyDescent="0.15">
      <c r="B332" s="81" ph="1"/>
      <c r="K332" s="81" ph="1"/>
    </row>
    <row r="333" spans="2:11" ht="20.100000000000001" customHeight="1" x14ac:dyDescent="0.15">
      <c r="B333" s="81" ph="1"/>
      <c r="K333" s="81" ph="1"/>
    </row>
    <row r="335" spans="2:11" ht="20.100000000000001" customHeight="1" x14ac:dyDescent="0.15">
      <c r="B335" s="81" ph="1"/>
      <c r="K335" s="81" ph="1"/>
    </row>
    <row r="336" spans="2:11" ht="20.100000000000001" customHeight="1" x14ac:dyDescent="0.15">
      <c r="B336" s="81" ph="1"/>
      <c r="K336" s="81" ph="1"/>
    </row>
    <row r="337" spans="2:15" ht="20.100000000000001" customHeight="1" x14ac:dyDescent="0.15">
      <c r="B337" s="81" ph="1"/>
      <c r="K337" s="81" ph="1"/>
    </row>
    <row r="339" spans="2:15" ht="20.100000000000001" customHeight="1" x14ac:dyDescent="0.15">
      <c r="B339" s="81" ph="1"/>
      <c r="F339" s="81" ph="1"/>
      <c r="K339" s="81" ph="1"/>
      <c r="O339" s="81" ph="1"/>
    </row>
    <row r="341" spans="2:15" ht="20.100000000000001" customHeight="1" x14ac:dyDescent="0.15">
      <c r="B341" s="81" ph="1"/>
      <c r="K341" s="81" ph="1"/>
    </row>
    <row r="342" spans="2:15" ht="20.100000000000001" customHeight="1" x14ac:dyDescent="0.15">
      <c r="B342" s="81" ph="1"/>
      <c r="K342" s="81" ph="1"/>
    </row>
    <row r="343" spans="2:15" ht="20.100000000000001" customHeight="1" x14ac:dyDescent="0.15">
      <c r="B343" s="81" ph="1"/>
      <c r="K343" s="81" ph="1"/>
    </row>
    <row r="345" spans="2:15" ht="20.100000000000001" customHeight="1" x14ac:dyDescent="0.15">
      <c r="B345" s="81" ph="1"/>
      <c r="K345" s="81" ph="1"/>
    </row>
    <row r="347" spans="2:15" ht="20.100000000000001" customHeight="1" x14ac:dyDescent="0.15">
      <c r="B347" s="81" ph="1"/>
      <c r="K347" s="81" ph="1"/>
    </row>
    <row r="348" spans="2:15" ht="20.100000000000001" customHeight="1" x14ac:dyDescent="0.15">
      <c r="B348" s="81" ph="1"/>
      <c r="K348" s="81" ph="1"/>
    </row>
    <row r="349" spans="2:15" ht="20.100000000000001" customHeight="1" x14ac:dyDescent="0.15">
      <c r="B349" s="81" ph="1"/>
      <c r="K349" s="81" ph="1"/>
    </row>
    <row r="350" spans="2:15" ht="20.100000000000001" customHeight="1" x14ac:dyDescent="0.15">
      <c r="B350" s="81" ph="1"/>
      <c r="K350" s="81" ph="1"/>
    </row>
    <row r="351" spans="2:15" ht="20.100000000000001" customHeight="1" x14ac:dyDescent="0.15">
      <c r="B351" s="81" ph="1"/>
      <c r="K351" s="81" ph="1"/>
    </row>
    <row r="352" spans="2:15" ht="20.100000000000001" customHeight="1" x14ac:dyDescent="0.15">
      <c r="B352" s="81" ph="1"/>
      <c r="K352" s="81" ph="1"/>
    </row>
    <row r="354" spans="2:11" ht="20.100000000000001" customHeight="1" x14ac:dyDescent="0.15">
      <c r="B354" s="81" ph="1"/>
      <c r="K354" s="81" ph="1"/>
    </row>
    <row r="356" spans="2:11" ht="20.100000000000001" customHeight="1" x14ac:dyDescent="0.15">
      <c r="B356" s="81" ph="1"/>
      <c r="K356" s="81" ph="1"/>
    </row>
    <row r="357" spans="2:11" ht="20.100000000000001" customHeight="1" x14ac:dyDescent="0.15">
      <c r="B357" s="81" ph="1"/>
      <c r="K357" s="81" ph="1"/>
    </row>
    <row r="358" spans="2:11" ht="20.100000000000001" customHeight="1" x14ac:dyDescent="0.15">
      <c r="B358" s="81" ph="1"/>
      <c r="K358" s="81" ph="1"/>
    </row>
    <row r="360" spans="2:11" ht="20.100000000000001" customHeight="1" x14ac:dyDescent="0.15">
      <c r="B360" s="81" ph="1"/>
      <c r="K360" s="81" ph="1"/>
    </row>
    <row r="361" spans="2:11" ht="20.100000000000001" customHeight="1" x14ac:dyDescent="0.15">
      <c r="B361" s="81" ph="1"/>
      <c r="K361" s="81" ph="1"/>
    </row>
    <row r="362" spans="2:11" ht="20.100000000000001" customHeight="1" x14ac:dyDescent="0.15">
      <c r="B362" s="81" ph="1"/>
      <c r="K362" s="81" ph="1"/>
    </row>
    <row r="364" spans="2:11" ht="20.100000000000001" customHeight="1" x14ac:dyDescent="0.15">
      <c r="B364" s="81" ph="1"/>
      <c r="K364" s="81" ph="1"/>
    </row>
    <row r="366" spans="2:11" ht="20.100000000000001" customHeight="1" x14ac:dyDescent="0.15">
      <c r="B366" s="81" ph="1"/>
      <c r="K366" s="81" ph="1"/>
    </row>
    <row r="367" spans="2:11" ht="20.100000000000001" customHeight="1" x14ac:dyDescent="0.15">
      <c r="B367" s="81" ph="1"/>
      <c r="K367" s="81" ph="1"/>
    </row>
    <row r="368" spans="2:11" ht="20.100000000000001" customHeight="1" x14ac:dyDescent="0.15">
      <c r="B368" s="81" ph="1"/>
      <c r="K368" s="81" ph="1"/>
    </row>
    <row r="369" spans="2:11" ht="20.100000000000001" customHeight="1" x14ac:dyDescent="0.15">
      <c r="B369" s="81" ph="1"/>
      <c r="K369" s="81" ph="1"/>
    </row>
    <row r="370" spans="2:11" ht="20.100000000000001" customHeight="1" x14ac:dyDescent="0.15">
      <c r="B370" s="81" ph="1"/>
      <c r="K370" s="81" ph="1"/>
    </row>
    <row r="371" spans="2:11" ht="20.100000000000001" customHeight="1" x14ac:dyDescent="0.15">
      <c r="B371" s="81" ph="1"/>
      <c r="K371" s="81" ph="1"/>
    </row>
    <row r="373" spans="2:11" ht="20.100000000000001" customHeight="1" x14ac:dyDescent="0.15">
      <c r="B373" s="81" ph="1"/>
      <c r="K373" s="81" ph="1"/>
    </row>
    <row r="375" spans="2:11" ht="20.100000000000001" customHeight="1" x14ac:dyDescent="0.15">
      <c r="B375" s="81" ph="1"/>
      <c r="K375" s="81" ph="1"/>
    </row>
    <row r="376" spans="2:11" ht="20.100000000000001" customHeight="1" x14ac:dyDescent="0.15">
      <c r="B376" s="81" ph="1"/>
      <c r="K376" s="81" ph="1"/>
    </row>
    <row r="377" spans="2:11" ht="20.100000000000001" customHeight="1" x14ac:dyDescent="0.15">
      <c r="B377" s="81" ph="1"/>
      <c r="K377" s="81" ph="1"/>
    </row>
    <row r="378" spans="2:11" ht="20.100000000000001" customHeight="1" x14ac:dyDescent="0.15">
      <c r="B378" s="81" ph="1"/>
      <c r="K378" s="81" ph="1"/>
    </row>
    <row r="379" spans="2:11" ht="20.100000000000001" customHeight="1" x14ac:dyDescent="0.15">
      <c r="B379" s="81" ph="1"/>
      <c r="K379" s="81" ph="1"/>
    </row>
  </sheetData>
  <sheetProtection formatCells="0" formatColumns="0" formatRows="0"/>
  <mergeCells count="239">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A6:B6"/>
    <mergeCell ref="C6:H6"/>
    <mergeCell ref="A7:B7"/>
    <mergeCell ref="C7:H7"/>
    <mergeCell ref="A8:B8"/>
    <mergeCell ref="C8:H8"/>
    <mergeCell ref="H2:H3"/>
    <mergeCell ref="C3:G3"/>
    <mergeCell ref="A5:B5"/>
    <mergeCell ref="C5:H5"/>
    <mergeCell ref="C4:H4"/>
    <mergeCell ref="A4:B4"/>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FFCD"/>
  </sheetPr>
  <dimension ref="A1:R379"/>
  <sheetViews>
    <sheetView showGridLines="0" showZeros="0" view="pageBreakPreview" zoomScaleNormal="100" zoomScaleSheetLayoutView="100" workbookViewId="0">
      <selection activeCell="C10" sqref="C10:G10"/>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1" width="1.75" style="81" customWidth="1"/>
    <col min="12" max="16384" width="9.125" style="81"/>
  </cols>
  <sheetData>
    <row r="1" spans="1:15" ht="24.6" customHeight="1" x14ac:dyDescent="0.15">
      <c r="A1" s="99" t="s">
        <v>530</v>
      </c>
      <c r="H1" s="101" t="s">
        <v>0</v>
      </c>
    </row>
    <row r="2" spans="1:15" ht="24.6" customHeight="1" x14ac:dyDescent="0.15">
      <c r="A2" s="82" t="str">
        <f>応募用紙1!A3</f>
        <v>令和8年度　第42回都市公園等コンクール　『③材料・工法・施設部門』</v>
      </c>
      <c r="H2" s="502">
        <f>応募用紙1!T3</f>
        <v>0</v>
      </c>
      <c r="K2" s="81" ph="1"/>
      <c r="O2" s="81" ph="1"/>
    </row>
    <row r="3" spans="1:15" ht="24.6" customHeight="1" x14ac:dyDescent="0.15">
      <c r="A3" s="102"/>
      <c r="B3" s="124" t="s">
        <v>131</v>
      </c>
      <c r="C3" s="503" t="str">
        <f>応募用紙1!C6</f>
        <v>(20字程度）</v>
      </c>
      <c r="D3" s="503"/>
      <c r="E3" s="503"/>
      <c r="F3" s="503"/>
      <c r="G3" s="504"/>
      <c r="H3" s="502"/>
    </row>
    <row r="4" spans="1:15" ht="9.9499999999999993" customHeight="1" x14ac:dyDescent="0.15">
      <c r="A4" s="624"/>
      <c r="B4" s="625"/>
      <c r="C4" s="578" t="s">
        <v>290</v>
      </c>
      <c r="D4" s="578"/>
      <c r="E4" s="578"/>
      <c r="F4" s="578"/>
      <c r="G4" s="578"/>
      <c r="H4" s="578"/>
    </row>
    <row r="5" spans="1:15" ht="18.600000000000001" customHeight="1" x14ac:dyDescent="0.15">
      <c r="A5" s="639" t="s">
        <v>171</v>
      </c>
      <c r="B5" s="640"/>
      <c r="C5" s="220">
        <f>C10</f>
        <v>0</v>
      </c>
      <c r="D5" s="221"/>
      <c r="E5" s="221"/>
      <c r="F5" s="221"/>
      <c r="G5" s="221"/>
      <c r="H5" s="222"/>
    </row>
    <row r="6" spans="1:15" ht="18.600000000000001" customHeight="1" x14ac:dyDescent="0.15">
      <c r="A6" s="641" t="s">
        <v>222</v>
      </c>
      <c r="B6" s="642"/>
      <c r="C6" s="643">
        <f>C24</f>
        <v>0</v>
      </c>
      <c r="D6" s="644"/>
      <c r="E6" s="644"/>
      <c r="F6" s="644"/>
      <c r="G6" s="644"/>
      <c r="H6" s="645"/>
    </row>
    <row r="7" spans="1:15" ht="18.600000000000001" customHeight="1" x14ac:dyDescent="0.15">
      <c r="A7" s="646" t="s">
        <v>223</v>
      </c>
      <c r="B7" s="592"/>
      <c r="C7" s="558">
        <f>C34</f>
        <v>0</v>
      </c>
      <c r="D7" s="559"/>
      <c r="E7" s="559"/>
      <c r="F7" s="559"/>
      <c r="G7" s="559"/>
      <c r="H7" s="621"/>
    </row>
    <row r="8" spans="1:15" ht="18.600000000000001" customHeight="1" thickBot="1" x14ac:dyDescent="0.2">
      <c r="A8" s="629" t="s">
        <v>172</v>
      </c>
      <c r="B8" s="630"/>
      <c r="C8" s="570">
        <f>C44</f>
        <v>0</v>
      </c>
      <c r="D8" s="571"/>
      <c r="E8" s="571"/>
      <c r="F8" s="571"/>
      <c r="G8" s="571"/>
      <c r="H8" s="617"/>
    </row>
    <row r="9" spans="1:15" ht="18" customHeight="1" x14ac:dyDescent="0.15">
      <c r="A9" s="631" t="s">
        <v>399</v>
      </c>
      <c r="B9" s="205" t="s">
        <v>220</v>
      </c>
      <c r="C9" s="530"/>
      <c r="D9" s="531"/>
      <c r="E9" s="531"/>
      <c r="F9" s="531"/>
      <c r="G9" s="531"/>
      <c r="H9" s="206" t="s">
        <v>135</v>
      </c>
      <c r="J9" s="84" t="s">
        <v>138</v>
      </c>
    </row>
    <row r="10" spans="1:15" ht="18" customHeight="1" x14ac:dyDescent="0.15">
      <c r="A10" s="632"/>
      <c r="B10" s="112" t="s">
        <v>402</v>
      </c>
      <c r="C10" s="634"/>
      <c r="D10" s="635"/>
      <c r="E10" s="635"/>
      <c r="F10" s="635"/>
      <c r="G10" s="635"/>
      <c r="H10" s="114" t="s">
        <v>138</v>
      </c>
      <c r="I10" s="81" t="s">
        <v>519</v>
      </c>
      <c r="J10" s="95" t="s">
        <v>219</v>
      </c>
    </row>
    <row r="11" spans="1:15" ht="18" customHeight="1" x14ac:dyDescent="0.15">
      <c r="A11" s="632"/>
      <c r="B11" s="113" t="s">
        <v>34</v>
      </c>
      <c r="C11" s="512"/>
      <c r="D11" s="513"/>
      <c r="E11" s="513"/>
      <c r="F11" s="513"/>
      <c r="G11" s="91"/>
      <c r="H11" s="97"/>
      <c r="J11" s="95" t="s">
        <v>136</v>
      </c>
    </row>
    <row r="12" spans="1:15" ht="18" customHeight="1" x14ac:dyDescent="0.15">
      <c r="A12" s="632"/>
      <c r="B12" s="112" t="s">
        <v>39</v>
      </c>
      <c r="C12" s="514"/>
      <c r="D12" s="515"/>
      <c r="E12" s="515"/>
      <c r="F12" s="83" t="s">
        <v>456</v>
      </c>
      <c r="G12" s="647" t="s">
        <v>430</v>
      </c>
      <c r="H12" s="648"/>
      <c r="J12" s="95" t="s">
        <v>137</v>
      </c>
    </row>
    <row r="13" spans="1:15" ht="18" customHeight="1" x14ac:dyDescent="0.15">
      <c r="A13" s="632"/>
      <c r="B13" s="118" t="s">
        <v>10</v>
      </c>
      <c r="C13" s="524" t="s">
        <v>41</v>
      </c>
      <c r="D13" s="525"/>
      <c r="E13" s="525"/>
      <c r="F13" s="525"/>
      <c r="G13" s="525"/>
      <c r="H13" s="526"/>
      <c r="J13" s="95" t="s">
        <v>161</v>
      </c>
    </row>
    <row r="14" spans="1:15" ht="18" customHeight="1" thickBot="1" x14ac:dyDescent="0.2">
      <c r="A14" s="632"/>
      <c r="B14" s="204"/>
      <c r="C14" s="636"/>
      <c r="D14" s="637"/>
      <c r="E14" s="637"/>
      <c r="F14" s="637"/>
      <c r="G14" s="637"/>
      <c r="H14" s="638"/>
      <c r="J14" s="95" t="s">
        <v>173</v>
      </c>
    </row>
    <row r="15" spans="1:15" ht="30" customHeight="1" x14ac:dyDescent="0.15">
      <c r="A15" s="632"/>
      <c r="B15" s="121" t="s">
        <v>58</v>
      </c>
      <c r="C15" s="117" t="s">
        <v>170</v>
      </c>
      <c r="D15" s="520"/>
      <c r="E15" s="520"/>
      <c r="F15" s="520"/>
      <c r="G15" s="520"/>
      <c r="H15" s="521"/>
      <c r="J15" s="95" t="s">
        <v>174</v>
      </c>
    </row>
    <row r="16" spans="1:15" ht="18" customHeight="1" x14ac:dyDescent="0.15">
      <c r="A16" s="632"/>
      <c r="B16" s="121" t="s">
        <v>59</v>
      </c>
      <c r="C16" s="86" t="s">
        <v>22</v>
      </c>
      <c r="D16" s="524" t="s">
        <v>41</v>
      </c>
      <c r="E16" s="525"/>
      <c r="F16" s="525"/>
      <c r="G16" s="525"/>
      <c r="H16" s="526"/>
      <c r="J16" s="95" t="s">
        <v>175</v>
      </c>
    </row>
    <row r="17" spans="1:18" ht="18" customHeight="1" x14ac:dyDescent="0.15">
      <c r="A17" s="632"/>
      <c r="B17" s="106" t="s">
        <v>225</v>
      </c>
      <c r="C17" s="107"/>
      <c r="D17" s="519"/>
      <c r="E17" s="520"/>
      <c r="F17" s="520"/>
      <c r="G17" s="520"/>
      <c r="H17" s="521"/>
      <c r="J17" s="95" t="s">
        <v>176</v>
      </c>
    </row>
    <row r="18" spans="1:18" ht="18" customHeight="1" x14ac:dyDescent="0.15">
      <c r="A18" s="632"/>
      <c r="B18" s="108"/>
      <c r="C18" s="90" t="s">
        <v>34</v>
      </c>
      <c r="D18" s="513"/>
      <c r="E18" s="513"/>
      <c r="F18" s="513"/>
      <c r="G18" s="513"/>
      <c r="H18" s="527"/>
      <c r="J18" s="95" t="s">
        <v>177</v>
      </c>
    </row>
    <row r="19" spans="1:18" ht="18" customHeight="1" x14ac:dyDescent="0.15">
      <c r="A19" s="632"/>
      <c r="B19" s="628" t="s">
        <v>365</v>
      </c>
      <c r="C19" s="92" t="s">
        <v>23</v>
      </c>
      <c r="D19" s="515"/>
      <c r="E19" s="515"/>
      <c r="F19" s="515"/>
      <c r="G19" s="515"/>
      <c r="H19" s="528"/>
      <c r="J19" s="95" t="s">
        <v>178</v>
      </c>
    </row>
    <row r="20" spans="1:18" ht="18" customHeight="1" x14ac:dyDescent="0.15">
      <c r="A20" s="632"/>
      <c r="B20" s="628"/>
      <c r="C20" s="84" t="s">
        <v>24</v>
      </c>
      <c r="D20" s="500"/>
      <c r="E20" s="501"/>
      <c r="F20" s="84" t="s">
        <v>25</v>
      </c>
      <c r="G20" s="500"/>
      <c r="H20" s="501"/>
      <c r="J20" s="95" t="s">
        <v>179</v>
      </c>
    </row>
    <row r="21" spans="1:18" ht="18" customHeight="1" x14ac:dyDescent="0.15">
      <c r="A21" s="632"/>
      <c r="B21" s="123"/>
      <c r="C21" s="84" t="s">
        <v>26</v>
      </c>
      <c r="D21" s="522"/>
      <c r="E21" s="523"/>
      <c r="F21" s="84" t="s">
        <v>27</v>
      </c>
      <c r="G21" s="522"/>
      <c r="H21" s="523"/>
    </row>
    <row r="22" spans="1:18" ht="21.75" customHeight="1" thickBot="1" x14ac:dyDescent="0.2">
      <c r="A22" s="633"/>
      <c r="B22" s="87" t="s">
        <v>505</v>
      </c>
      <c r="C22" s="588" t="s">
        <v>508</v>
      </c>
      <c r="D22" s="589"/>
      <c r="E22" s="589"/>
      <c r="F22" s="589"/>
      <c r="G22" s="589"/>
      <c r="H22" s="590"/>
      <c r="M22" s="608"/>
      <c r="N22" s="608"/>
      <c r="O22" s="608"/>
      <c r="P22" s="608"/>
      <c r="Q22" s="608"/>
      <c r="R22" s="608"/>
    </row>
    <row r="23" spans="1:18" ht="18" customHeight="1" x14ac:dyDescent="0.15">
      <c r="A23" s="626" t="s">
        <v>224</v>
      </c>
      <c r="B23" s="206" t="s">
        <v>34</v>
      </c>
      <c r="C23" s="530"/>
      <c r="D23" s="531"/>
      <c r="E23" s="531"/>
      <c r="F23" s="531"/>
      <c r="G23" s="531"/>
      <c r="H23" s="612"/>
      <c r="K23" s="81" ph="1"/>
      <c r="O23" s="81" ph="1"/>
    </row>
    <row r="24" spans="1:18" ht="18" customHeight="1" x14ac:dyDescent="0.15">
      <c r="A24" s="507"/>
      <c r="B24" s="92" t="s">
        <v>60</v>
      </c>
      <c r="C24" s="514"/>
      <c r="D24" s="515"/>
      <c r="E24" s="515"/>
      <c r="F24" s="515"/>
      <c r="G24" s="515"/>
      <c r="H24" s="528"/>
    </row>
    <row r="25" spans="1:18" ht="18" customHeight="1" x14ac:dyDescent="0.15">
      <c r="A25" s="507"/>
      <c r="B25" s="90" t="s">
        <v>34</v>
      </c>
      <c r="C25" s="512"/>
      <c r="D25" s="513"/>
      <c r="E25" s="513"/>
      <c r="F25" s="513"/>
      <c r="G25" s="513"/>
      <c r="H25" s="527"/>
    </row>
    <row r="26" spans="1:18" ht="18" customHeight="1" x14ac:dyDescent="0.15">
      <c r="A26" s="507"/>
      <c r="B26" s="92" t="s">
        <v>35</v>
      </c>
      <c r="C26" s="514"/>
      <c r="D26" s="515"/>
      <c r="E26" s="515"/>
      <c r="F26" s="83" t="s">
        <v>456</v>
      </c>
      <c r="G26" s="586"/>
      <c r="H26" s="615"/>
      <c r="K26" s="81" ph="1"/>
    </row>
    <row r="27" spans="1:18" ht="18" customHeight="1" x14ac:dyDescent="0.15">
      <c r="A27" s="507"/>
      <c r="B27" s="86" t="s">
        <v>10</v>
      </c>
      <c r="C27" s="524" t="s">
        <v>20</v>
      </c>
      <c r="D27" s="525"/>
      <c r="E27" s="525"/>
      <c r="F27" s="525"/>
      <c r="G27" s="525"/>
      <c r="H27" s="526"/>
    </row>
    <row r="28" spans="1:18" ht="18" customHeight="1" x14ac:dyDescent="0.15">
      <c r="A28" s="507"/>
      <c r="B28" s="87"/>
      <c r="C28" s="519"/>
      <c r="D28" s="520"/>
      <c r="E28" s="520"/>
      <c r="F28" s="520"/>
      <c r="G28" s="520"/>
      <c r="H28" s="521"/>
    </row>
    <row r="29" spans="1:18" ht="18" customHeight="1" x14ac:dyDescent="0.15">
      <c r="A29" s="507"/>
      <c r="B29" s="543" t="s">
        <v>364</v>
      </c>
      <c r="C29" s="90" t="s">
        <v>34</v>
      </c>
      <c r="D29" s="512"/>
      <c r="E29" s="513"/>
      <c r="F29" s="513"/>
      <c r="G29" s="513"/>
      <c r="H29" s="527"/>
    </row>
    <row r="30" spans="1:18" ht="18" customHeight="1" x14ac:dyDescent="0.15">
      <c r="A30" s="507"/>
      <c r="B30" s="544"/>
      <c r="C30" s="92" t="s">
        <v>23</v>
      </c>
      <c r="D30" s="514"/>
      <c r="E30" s="515"/>
      <c r="F30" s="83" t="s">
        <v>457</v>
      </c>
      <c r="G30" s="515"/>
      <c r="H30" s="528"/>
    </row>
    <row r="31" spans="1:18" ht="18" customHeight="1" x14ac:dyDescent="0.15">
      <c r="A31" s="507"/>
      <c r="B31" s="544"/>
      <c r="C31" s="84" t="s">
        <v>24</v>
      </c>
      <c r="D31" s="500"/>
      <c r="E31" s="505"/>
      <c r="F31" s="84" t="s">
        <v>25</v>
      </c>
      <c r="G31" s="505"/>
      <c r="H31" s="501"/>
    </row>
    <row r="32" spans="1:18" ht="18" customHeight="1" thickBot="1" x14ac:dyDescent="0.2">
      <c r="A32" s="627"/>
      <c r="B32" s="545"/>
      <c r="C32" s="207" t="s">
        <v>38</v>
      </c>
      <c r="D32" s="537"/>
      <c r="E32" s="613"/>
      <c r="F32" s="207" t="s">
        <v>27</v>
      </c>
      <c r="G32" s="613"/>
      <c r="H32" s="538"/>
    </row>
    <row r="33" spans="1:15" ht="18" customHeight="1" x14ac:dyDescent="0.15">
      <c r="A33" s="507" t="s">
        <v>218</v>
      </c>
      <c r="B33" s="206" t="s">
        <v>34</v>
      </c>
      <c r="C33" s="530"/>
      <c r="D33" s="531"/>
      <c r="E33" s="531"/>
      <c r="F33" s="531"/>
      <c r="G33" s="531"/>
      <c r="H33" s="612"/>
    </row>
    <row r="34" spans="1:15" ht="18" customHeight="1" x14ac:dyDescent="0.15">
      <c r="A34" s="507"/>
      <c r="B34" s="92" t="s">
        <v>60</v>
      </c>
      <c r="C34" s="514"/>
      <c r="D34" s="515"/>
      <c r="E34" s="515"/>
      <c r="F34" s="515"/>
      <c r="G34" s="515"/>
      <c r="H34" s="528"/>
    </row>
    <row r="35" spans="1:15" ht="18" customHeight="1" x14ac:dyDescent="0.15">
      <c r="A35" s="507"/>
      <c r="B35" s="90" t="s">
        <v>34</v>
      </c>
      <c r="C35" s="512"/>
      <c r="D35" s="513"/>
      <c r="E35" s="513"/>
      <c r="F35" s="513"/>
      <c r="G35" s="513"/>
      <c r="H35" s="527"/>
    </row>
    <row r="36" spans="1:15" ht="18" customHeight="1" x14ac:dyDescent="0.15">
      <c r="A36" s="507"/>
      <c r="B36" s="92" t="s">
        <v>35</v>
      </c>
      <c r="C36" s="514"/>
      <c r="D36" s="515"/>
      <c r="E36" s="515"/>
      <c r="F36" s="83" t="s">
        <v>456</v>
      </c>
      <c r="G36" s="586"/>
      <c r="H36" s="615"/>
    </row>
    <row r="37" spans="1:15" ht="18" customHeight="1" x14ac:dyDescent="0.15">
      <c r="A37" s="507"/>
      <c r="B37" s="86" t="s">
        <v>10</v>
      </c>
      <c r="C37" s="524" t="s">
        <v>20</v>
      </c>
      <c r="D37" s="525"/>
      <c r="E37" s="525"/>
      <c r="F37" s="525"/>
      <c r="G37" s="525"/>
      <c r="H37" s="526"/>
    </row>
    <row r="38" spans="1:15" ht="18" customHeight="1" x14ac:dyDescent="0.15">
      <c r="A38" s="507"/>
      <c r="B38" s="87"/>
      <c r="C38" s="519"/>
      <c r="D38" s="520"/>
      <c r="E38" s="520"/>
      <c r="F38" s="520"/>
      <c r="G38" s="520"/>
      <c r="H38" s="521"/>
    </row>
    <row r="39" spans="1:15" ht="18" customHeight="1" x14ac:dyDescent="0.15">
      <c r="A39" s="507"/>
      <c r="B39" s="543" t="s">
        <v>364</v>
      </c>
      <c r="C39" s="90" t="s">
        <v>34</v>
      </c>
      <c r="D39" s="512"/>
      <c r="E39" s="513"/>
      <c r="F39" s="513"/>
      <c r="G39" s="513"/>
      <c r="H39" s="527"/>
      <c r="K39" s="81" ph="1"/>
    </row>
    <row r="40" spans="1:15" ht="18" customHeight="1" x14ac:dyDescent="0.15">
      <c r="A40" s="507"/>
      <c r="B40" s="544"/>
      <c r="C40" s="92" t="s">
        <v>23</v>
      </c>
      <c r="D40" s="514"/>
      <c r="E40" s="515"/>
      <c r="F40" s="83" t="s">
        <v>457</v>
      </c>
      <c r="G40" s="515"/>
      <c r="H40" s="528"/>
      <c r="K40" s="81" ph="1"/>
    </row>
    <row r="41" spans="1:15" ht="18" customHeight="1" x14ac:dyDescent="0.15">
      <c r="A41" s="507"/>
      <c r="B41" s="544"/>
      <c r="C41" s="84" t="s">
        <v>24</v>
      </c>
      <c r="D41" s="500"/>
      <c r="E41" s="505"/>
      <c r="F41" s="84" t="s">
        <v>25</v>
      </c>
      <c r="G41" s="505"/>
      <c r="H41" s="501"/>
    </row>
    <row r="42" spans="1:15" ht="18" customHeight="1" thickBot="1" x14ac:dyDescent="0.2">
      <c r="A42" s="507"/>
      <c r="B42" s="545"/>
      <c r="C42" s="207" t="s">
        <v>38</v>
      </c>
      <c r="D42" s="537"/>
      <c r="E42" s="613"/>
      <c r="F42" s="207" t="s">
        <v>27</v>
      </c>
      <c r="G42" s="613"/>
      <c r="H42" s="538"/>
    </row>
    <row r="43" spans="1:15" ht="18" customHeight="1" x14ac:dyDescent="0.15">
      <c r="A43" s="626" t="s">
        <v>160</v>
      </c>
      <c r="B43" s="206" t="s">
        <v>34</v>
      </c>
      <c r="C43" s="530"/>
      <c r="D43" s="531"/>
      <c r="E43" s="531"/>
      <c r="F43" s="531"/>
      <c r="G43" s="531"/>
      <c r="H43" s="612"/>
      <c r="K43" s="81" ph="1"/>
      <c r="O43" s="81" ph="1"/>
    </row>
    <row r="44" spans="1:15" ht="18" customHeight="1" x14ac:dyDescent="0.15">
      <c r="A44" s="507"/>
      <c r="B44" s="92" t="s">
        <v>60</v>
      </c>
      <c r="C44" s="514"/>
      <c r="D44" s="515"/>
      <c r="E44" s="515"/>
      <c r="F44" s="515"/>
      <c r="G44" s="515"/>
      <c r="H44" s="528"/>
    </row>
    <row r="45" spans="1:15" ht="18" customHeight="1" x14ac:dyDescent="0.15">
      <c r="A45" s="507"/>
      <c r="B45" s="90" t="s">
        <v>34</v>
      </c>
      <c r="C45" s="512"/>
      <c r="D45" s="513"/>
      <c r="E45" s="513"/>
      <c r="F45" s="513"/>
      <c r="G45" s="513"/>
      <c r="H45" s="527"/>
    </row>
    <row r="46" spans="1:15" ht="18" customHeight="1" x14ac:dyDescent="0.15">
      <c r="A46" s="507"/>
      <c r="B46" s="92" t="s">
        <v>35</v>
      </c>
      <c r="C46" s="514"/>
      <c r="D46" s="515"/>
      <c r="E46" s="515"/>
      <c r="F46" s="83" t="s">
        <v>456</v>
      </c>
      <c r="G46" s="586"/>
      <c r="H46" s="615"/>
      <c r="K46" s="81" ph="1"/>
    </row>
    <row r="47" spans="1:15" ht="18" customHeight="1" x14ac:dyDescent="0.15">
      <c r="A47" s="507"/>
      <c r="B47" s="86" t="s">
        <v>10</v>
      </c>
      <c r="C47" s="524" t="s">
        <v>20</v>
      </c>
      <c r="D47" s="525"/>
      <c r="E47" s="525"/>
      <c r="F47" s="525"/>
      <c r="G47" s="525"/>
      <c r="H47" s="526"/>
      <c r="K47" s="81" ph="1"/>
    </row>
    <row r="48" spans="1:15" ht="18" customHeight="1" x14ac:dyDescent="0.15">
      <c r="A48" s="507"/>
      <c r="B48" s="87"/>
      <c r="C48" s="519"/>
      <c r="D48" s="520"/>
      <c r="E48" s="520"/>
      <c r="F48" s="520"/>
      <c r="G48" s="520"/>
      <c r="H48" s="521"/>
    </row>
    <row r="49" spans="1:11" ht="18" customHeight="1" x14ac:dyDescent="0.15">
      <c r="A49" s="507"/>
      <c r="B49" s="543" t="s">
        <v>364</v>
      </c>
      <c r="C49" s="90" t="s">
        <v>34</v>
      </c>
      <c r="D49" s="512"/>
      <c r="E49" s="513"/>
      <c r="F49" s="513"/>
      <c r="G49" s="513"/>
      <c r="H49" s="527"/>
    </row>
    <row r="50" spans="1:11" ht="18" customHeight="1" x14ac:dyDescent="0.15">
      <c r="A50" s="507"/>
      <c r="B50" s="544"/>
      <c r="C50" s="92" t="s">
        <v>23</v>
      </c>
      <c r="D50" s="514"/>
      <c r="E50" s="515"/>
      <c r="F50" s="83" t="s">
        <v>457</v>
      </c>
      <c r="G50" s="515"/>
      <c r="H50" s="528"/>
    </row>
    <row r="51" spans="1:11" ht="18" customHeight="1" x14ac:dyDescent="0.15">
      <c r="A51" s="507"/>
      <c r="B51" s="544"/>
      <c r="C51" s="84" t="s">
        <v>24</v>
      </c>
      <c r="D51" s="500"/>
      <c r="E51" s="505"/>
      <c r="F51" s="84" t="s">
        <v>25</v>
      </c>
      <c r="G51" s="505"/>
      <c r="H51" s="501"/>
    </row>
    <row r="52" spans="1:11" ht="18" customHeight="1" thickBot="1" x14ac:dyDescent="0.2">
      <c r="A52" s="627"/>
      <c r="B52" s="545"/>
      <c r="C52" s="207" t="s">
        <v>38</v>
      </c>
      <c r="D52" s="537"/>
      <c r="E52" s="613"/>
      <c r="F52" s="207" t="s">
        <v>27</v>
      </c>
      <c r="G52" s="613"/>
      <c r="H52" s="538"/>
    </row>
    <row r="53" spans="1:11" ht="20.100000000000001" customHeight="1" x14ac:dyDescent="0.15">
      <c r="A53" s="99" t="s">
        <v>251</v>
      </c>
      <c r="H53" s="117" t="s">
        <v>0</v>
      </c>
    </row>
    <row r="54" spans="1:11" ht="20.100000000000001" customHeight="1" x14ac:dyDescent="0.15">
      <c r="A54" s="82" t="str">
        <f>応募用紙1!A3</f>
        <v>令和8年度　第42回都市公園等コンクール　『③材料・工法・施設部門』</v>
      </c>
      <c r="H54" s="622">
        <f>表紙!AE3</f>
        <v>0</v>
      </c>
    </row>
    <row r="55" spans="1:11" ht="20.100000000000001" customHeight="1" x14ac:dyDescent="0.15">
      <c r="A55" s="116"/>
      <c r="B55" s="124" t="s">
        <v>131</v>
      </c>
      <c r="C55" s="562" t="str">
        <f>応募用紙1!C6</f>
        <v>(20字程度）</v>
      </c>
      <c r="D55" s="562"/>
      <c r="E55" s="562"/>
      <c r="F55" s="562"/>
      <c r="G55" s="563"/>
      <c r="H55" s="622"/>
    </row>
    <row r="56" spans="1:11" ht="9.9499999999999993" customHeight="1" x14ac:dyDescent="0.15">
      <c r="A56" s="624"/>
      <c r="B56" s="625"/>
      <c r="C56" s="578" t="s">
        <v>290</v>
      </c>
      <c r="D56" s="578"/>
      <c r="E56" s="578"/>
      <c r="F56" s="578"/>
      <c r="G56" s="578"/>
      <c r="H56" s="578"/>
    </row>
    <row r="57" spans="1:11" ht="20.100000000000001" customHeight="1" x14ac:dyDescent="0.15">
      <c r="A57" s="618" t="s">
        <v>243</v>
      </c>
      <c r="B57" s="552"/>
      <c r="C57" s="553">
        <f>C62</f>
        <v>0</v>
      </c>
      <c r="D57" s="554"/>
      <c r="E57" s="554"/>
      <c r="F57" s="554"/>
      <c r="G57" s="554"/>
      <c r="H57" s="619"/>
    </row>
    <row r="58" spans="1:11" ht="20.100000000000001" customHeight="1" x14ac:dyDescent="0.15">
      <c r="A58" s="620" t="s">
        <v>244</v>
      </c>
      <c r="B58" s="557"/>
      <c r="C58" s="593">
        <f>C72</f>
        <v>0</v>
      </c>
      <c r="D58" s="594"/>
      <c r="E58" s="594"/>
      <c r="F58" s="594"/>
      <c r="G58" s="594"/>
      <c r="H58" s="623"/>
    </row>
    <row r="59" spans="1:11" ht="20.100000000000001" customHeight="1" x14ac:dyDescent="0.15">
      <c r="A59" s="620" t="s">
        <v>245</v>
      </c>
      <c r="B59" s="557"/>
      <c r="C59" s="558">
        <f>C82</f>
        <v>0</v>
      </c>
      <c r="D59" s="559"/>
      <c r="E59" s="559"/>
      <c r="F59" s="559"/>
      <c r="G59" s="559"/>
      <c r="H59" s="621"/>
    </row>
    <row r="60" spans="1:11" ht="20.100000000000001" customHeight="1" thickBot="1" x14ac:dyDescent="0.2">
      <c r="A60" s="616" t="s">
        <v>246</v>
      </c>
      <c r="B60" s="569"/>
      <c r="C60" s="570">
        <f>C92</f>
        <v>0</v>
      </c>
      <c r="D60" s="571"/>
      <c r="E60" s="571"/>
      <c r="F60" s="571"/>
      <c r="G60" s="571"/>
      <c r="H60" s="617"/>
    </row>
    <row r="61" spans="1:11" ht="20.100000000000001" customHeight="1" x14ac:dyDescent="0.15">
      <c r="A61" s="609" t="s">
        <v>243</v>
      </c>
      <c r="B61" s="206" t="s">
        <v>34</v>
      </c>
      <c r="C61" s="530"/>
      <c r="D61" s="531"/>
      <c r="E61" s="531"/>
      <c r="F61" s="531"/>
      <c r="G61" s="531"/>
      <c r="H61" s="612"/>
      <c r="K61" s="81" ph="1"/>
    </row>
    <row r="62" spans="1:11" ht="20.100000000000001" customHeight="1" x14ac:dyDescent="0.15">
      <c r="A62" s="610"/>
      <c r="B62" s="92" t="s">
        <v>60</v>
      </c>
      <c r="C62" s="514"/>
      <c r="D62" s="515"/>
      <c r="E62" s="515"/>
      <c r="F62" s="515"/>
      <c r="G62" s="515"/>
      <c r="H62" s="528"/>
    </row>
    <row r="63" spans="1:11" ht="20.100000000000001" customHeight="1" x14ac:dyDescent="0.15">
      <c r="A63" s="610"/>
      <c r="B63" s="90" t="s">
        <v>34</v>
      </c>
      <c r="C63" s="512"/>
      <c r="D63" s="513"/>
      <c r="E63" s="513"/>
      <c r="F63" s="513"/>
      <c r="G63" s="513"/>
      <c r="H63" s="527"/>
      <c r="K63" s="81" ph="1"/>
    </row>
    <row r="64" spans="1:11" ht="20.100000000000001" customHeight="1" x14ac:dyDescent="0.15">
      <c r="A64" s="610"/>
      <c r="B64" s="92" t="s">
        <v>35</v>
      </c>
      <c r="C64" s="514"/>
      <c r="D64" s="515"/>
      <c r="E64" s="515"/>
      <c r="F64" s="83" t="s">
        <v>456</v>
      </c>
      <c r="G64" s="586"/>
      <c r="H64" s="615"/>
    </row>
    <row r="65" spans="1:8" ht="20.100000000000001" customHeight="1" x14ac:dyDescent="0.15">
      <c r="A65" s="610"/>
      <c r="B65" s="86" t="s">
        <v>10</v>
      </c>
      <c r="C65" s="524" t="s">
        <v>20</v>
      </c>
      <c r="D65" s="525"/>
      <c r="E65" s="525"/>
      <c r="F65" s="525"/>
      <c r="G65" s="525"/>
      <c r="H65" s="526"/>
    </row>
    <row r="66" spans="1:8" ht="20.100000000000001" customHeight="1" x14ac:dyDescent="0.15">
      <c r="A66" s="610"/>
      <c r="B66" s="87"/>
      <c r="C66" s="519"/>
      <c r="D66" s="520"/>
      <c r="E66" s="520"/>
      <c r="F66" s="520"/>
      <c r="G66" s="520"/>
      <c r="H66" s="521"/>
    </row>
    <row r="67" spans="1:8" ht="20.100000000000001" customHeight="1" x14ac:dyDescent="0.15">
      <c r="A67" s="610"/>
      <c r="B67" s="543" t="s">
        <v>364</v>
      </c>
      <c r="C67" s="90" t="s">
        <v>34</v>
      </c>
      <c r="D67" s="512"/>
      <c r="E67" s="513"/>
      <c r="F67" s="513"/>
      <c r="G67" s="513"/>
      <c r="H67" s="527"/>
    </row>
    <row r="68" spans="1:8" ht="20.100000000000001" customHeight="1" x14ac:dyDescent="0.15">
      <c r="A68" s="610"/>
      <c r="B68" s="544"/>
      <c r="C68" s="92" t="s">
        <v>23</v>
      </c>
      <c r="D68" s="514"/>
      <c r="E68" s="515"/>
      <c r="F68" s="83" t="s">
        <v>457</v>
      </c>
      <c r="G68" s="515"/>
      <c r="H68" s="528"/>
    </row>
    <row r="69" spans="1:8" ht="20.100000000000001" customHeight="1" x14ac:dyDescent="0.15">
      <c r="A69" s="610"/>
      <c r="B69" s="544"/>
      <c r="C69" s="84" t="s">
        <v>24</v>
      </c>
      <c r="D69" s="500"/>
      <c r="E69" s="505"/>
      <c r="F69" s="84" t="s">
        <v>25</v>
      </c>
      <c r="G69" s="505"/>
      <c r="H69" s="501"/>
    </row>
    <row r="70" spans="1:8" ht="20.100000000000001" customHeight="1" thickBot="1" x14ac:dyDescent="0.2">
      <c r="A70" s="611"/>
      <c r="B70" s="545"/>
      <c r="C70" s="207" t="s">
        <v>38</v>
      </c>
      <c r="D70" s="537"/>
      <c r="E70" s="613"/>
      <c r="F70" s="207" t="s">
        <v>27</v>
      </c>
      <c r="G70" s="613"/>
      <c r="H70" s="538"/>
    </row>
    <row r="71" spans="1:8" ht="20.100000000000001" customHeight="1" x14ac:dyDescent="0.15">
      <c r="A71" s="610" t="s">
        <v>244</v>
      </c>
      <c r="B71" s="206" t="s">
        <v>34</v>
      </c>
      <c r="C71" s="530"/>
      <c r="D71" s="531"/>
      <c r="E71" s="531"/>
      <c r="F71" s="531"/>
      <c r="G71" s="531"/>
      <c r="H71" s="612"/>
    </row>
    <row r="72" spans="1:8" ht="20.100000000000001" customHeight="1" x14ac:dyDescent="0.15">
      <c r="A72" s="610"/>
      <c r="B72" s="92" t="s">
        <v>60</v>
      </c>
      <c r="C72" s="514"/>
      <c r="D72" s="515"/>
      <c r="E72" s="515"/>
      <c r="F72" s="515"/>
      <c r="G72" s="515"/>
      <c r="H72" s="528"/>
    </row>
    <row r="73" spans="1:8" ht="20.100000000000001" customHeight="1" x14ac:dyDescent="0.15">
      <c r="A73" s="610"/>
      <c r="B73" s="90" t="s">
        <v>34</v>
      </c>
      <c r="C73" s="512"/>
      <c r="D73" s="513"/>
      <c r="E73" s="513"/>
      <c r="F73" s="513"/>
      <c r="G73" s="513"/>
      <c r="H73" s="527"/>
    </row>
    <row r="74" spans="1:8" ht="20.100000000000001" customHeight="1" x14ac:dyDescent="0.15">
      <c r="A74" s="610"/>
      <c r="B74" s="92" t="s">
        <v>35</v>
      </c>
      <c r="C74" s="514"/>
      <c r="D74" s="515"/>
      <c r="E74" s="515"/>
      <c r="F74" s="83" t="s">
        <v>456</v>
      </c>
      <c r="G74" s="586"/>
      <c r="H74" s="615"/>
    </row>
    <row r="75" spans="1:8" ht="20.100000000000001" customHeight="1" x14ac:dyDescent="0.15">
      <c r="A75" s="610"/>
      <c r="B75" s="86" t="s">
        <v>10</v>
      </c>
      <c r="C75" s="524" t="s">
        <v>20</v>
      </c>
      <c r="D75" s="525"/>
      <c r="E75" s="525"/>
      <c r="F75" s="525"/>
      <c r="G75" s="525"/>
      <c r="H75" s="526"/>
    </row>
    <row r="76" spans="1:8" ht="20.100000000000001" customHeight="1" x14ac:dyDescent="0.15">
      <c r="A76" s="610"/>
      <c r="B76" s="87"/>
      <c r="C76" s="519"/>
      <c r="D76" s="520"/>
      <c r="E76" s="520"/>
      <c r="F76" s="520"/>
      <c r="G76" s="520"/>
      <c r="H76" s="521"/>
    </row>
    <row r="77" spans="1:8" ht="20.100000000000001" customHeight="1" x14ac:dyDescent="0.15">
      <c r="A77" s="610"/>
      <c r="B77" s="543" t="s">
        <v>364</v>
      </c>
      <c r="C77" s="90" t="s">
        <v>34</v>
      </c>
      <c r="D77" s="512"/>
      <c r="E77" s="513"/>
      <c r="F77" s="513"/>
      <c r="G77" s="513"/>
      <c r="H77" s="527"/>
    </row>
    <row r="78" spans="1:8" ht="20.100000000000001" customHeight="1" x14ac:dyDescent="0.15">
      <c r="A78" s="610"/>
      <c r="B78" s="544"/>
      <c r="C78" s="92" t="s">
        <v>23</v>
      </c>
      <c r="D78" s="514"/>
      <c r="E78" s="515"/>
      <c r="F78" s="83" t="s">
        <v>457</v>
      </c>
      <c r="G78" s="515"/>
      <c r="H78" s="528"/>
    </row>
    <row r="79" spans="1:8" ht="20.100000000000001" customHeight="1" x14ac:dyDescent="0.15">
      <c r="A79" s="610"/>
      <c r="B79" s="544"/>
      <c r="C79" s="84" t="s">
        <v>24</v>
      </c>
      <c r="D79" s="500"/>
      <c r="E79" s="505"/>
      <c r="F79" s="84" t="s">
        <v>25</v>
      </c>
      <c r="G79" s="505"/>
      <c r="H79" s="501"/>
    </row>
    <row r="80" spans="1:8" ht="20.100000000000001" customHeight="1" thickBot="1" x14ac:dyDescent="0.2">
      <c r="A80" s="610"/>
      <c r="B80" s="545"/>
      <c r="C80" s="207" t="s">
        <v>38</v>
      </c>
      <c r="D80" s="537"/>
      <c r="E80" s="613"/>
      <c r="F80" s="207" t="s">
        <v>27</v>
      </c>
      <c r="G80" s="613"/>
      <c r="H80" s="538"/>
    </row>
    <row r="81" spans="1:15" ht="20.100000000000001" customHeight="1" x14ac:dyDescent="0.15">
      <c r="A81" s="609" t="s">
        <v>245</v>
      </c>
      <c r="B81" s="206" t="s">
        <v>34</v>
      </c>
      <c r="C81" s="530"/>
      <c r="D81" s="531"/>
      <c r="E81" s="531"/>
      <c r="F81" s="531"/>
      <c r="G81" s="531"/>
      <c r="H81" s="612"/>
    </row>
    <row r="82" spans="1:15" ht="20.100000000000001" customHeight="1" x14ac:dyDescent="0.15">
      <c r="A82" s="610"/>
      <c r="B82" s="92" t="s">
        <v>60</v>
      </c>
      <c r="C82" s="514"/>
      <c r="D82" s="515"/>
      <c r="E82" s="515"/>
      <c r="F82" s="515"/>
      <c r="G82" s="515"/>
      <c r="H82" s="528"/>
    </row>
    <row r="83" spans="1:15" ht="20.100000000000001" customHeight="1" x14ac:dyDescent="0.15">
      <c r="A83" s="610"/>
      <c r="B83" s="90" t="s">
        <v>34</v>
      </c>
      <c r="C83" s="512"/>
      <c r="D83" s="513"/>
      <c r="E83" s="513"/>
      <c r="F83" s="513"/>
      <c r="G83" s="513"/>
      <c r="H83" s="527"/>
    </row>
    <row r="84" spans="1:15" ht="20.100000000000001" customHeight="1" x14ac:dyDescent="0.15">
      <c r="A84" s="610"/>
      <c r="B84" s="92" t="s">
        <v>35</v>
      </c>
      <c r="C84" s="514"/>
      <c r="D84" s="515"/>
      <c r="E84" s="515"/>
      <c r="F84" s="83" t="s">
        <v>456</v>
      </c>
      <c r="G84" s="586"/>
      <c r="H84" s="615"/>
    </row>
    <row r="85" spans="1:15" ht="20.100000000000001" customHeight="1" x14ac:dyDescent="0.15">
      <c r="A85" s="610"/>
      <c r="B85" s="86" t="s">
        <v>10</v>
      </c>
      <c r="C85" s="524" t="s">
        <v>20</v>
      </c>
      <c r="D85" s="525"/>
      <c r="E85" s="525"/>
      <c r="F85" s="525"/>
      <c r="G85" s="525"/>
      <c r="H85" s="526"/>
      <c r="K85" s="81" ph="1"/>
    </row>
    <row r="86" spans="1:15" ht="20.100000000000001" customHeight="1" x14ac:dyDescent="0.15">
      <c r="A86" s="610"/>
      <c r="B86" s="87"/>
      <c r="C86" s="519"/>
      <c r="D86" s="520"/>
      <c r="E86" s="520"/>
      <c r="F86" s="520"/>
      <c r="G86" s="520"/>
      <c r="H86" s="521"/>
      <c r="K86" s="81" ph="1"/>
    </row>
    <row r="87" spans="1:15" ht="20.100000000000001" customHeight="1" x14ac:dyDescent="0.15">
      <c r="A87" s="610"/>
      <c r="B87" s="543" t="s">
        <v>364</v>
      </c>
      <c r="C87" s="90" t="s">
        <v>34</v>
      </c>
      <c r="D87" s="512"/>
      <c r="E87" s="513"/>
      <c r="F87" s="513"/>
      <c r="G87" s="513"/>
      <c r="H87" s="527"/>
      <c r="K87" s="81" ph="1"/>
    </row>
    <row r="88" spans="1:15" ht="20.100000000000001" customHeight="1" x14ac:dyDescent="0.15">
      <c r="A88" s="610"/>
      <c r="B88" s="544"/>
      <c r="C88" s="92" t="s">
        <v>23</v>
      </c>
      <c r="D88" s="514"/>
      <c r="E88" s="515"/>
      <c r="F88" s="83" t="s">
        <v>457</v>
      </c>
      <c r="G88" s="515"/>
      <c r="H88" s="528"/>
      <c r="K88" s="81" ph="1"/>
    </row>
    <row r="89" spans="1:15" ht="20.100000000000001" customHeight="1" x14ac:dyDescent="0.15">
      <c r="A89" s="610"/>
      <c r="B89" s="544"/>
      <c r="C89" s="84" t="s">
        <v>24</v>
      </c>
      <c r="D89" s="500"/>
      <c r="E89" s="505"/>
      <c r="F89" s="84" t="s">
        <v>25</v>
      </c>
      <c r="G89" s="505"/>
      <c r="H89" s="501"/>
    </row>
    <row r="90" spans="1:15" ht="20.100000000000001" customHeight="1" thickBot="1" x14ac:dyDescent="0.2">
      <c r="A90" s="611"/>
      <c r="B90" s="545"/>
      <c r="C90" s="207" t="s">
        <v>38</v>
      </c>
      <c r="D90" s="537"/>
      <c r="E90" s="613"/>
      <c r="F90" s="207" t="s">
        <v>27</v>
      </c>
      <c r="G90" s="613"/>
      <c r="H90" s="538"/>
    </row>
    <row r="91" spans="1:15" ht="20.100000000000001" customHeight="1" x14ac:dyDescent="0.15">
      <c r="A91" s="610" t="s">
        <v>246</v>
      </c>
      <c r="B91" s="206" t="s">
        <v>34</v>
      </c>
      <c r="C91" s="530"/>
      <c r="D91" s="531"/>
      <c r="E91" s="531"/>
      <c r="F91" s="531"/>
      <c r="G91" s="531"/>
      <c r="H91" s="612"/>
      <c r="K91" s="81" ph="1"/>
      <c r="O91" s="81" ph="1"/>
    </row>
    <row r="92" spans="1:15" ht="20.100000000000001" customHeight="1" x14ac:dyDescent="0.15">
      <c r="A92" s="610"/>
      <c r="B92" s="92" t="s">
        <v>60</v>
      </c>
      <c r="C92" s="514"/>
      <c r="D92" s="515"/>
      <c r="E92" s="515"/>
      <c r="F92" s="515"/>
      <c r="G92" s="515"/>
      <c r="H92" s="528"/>
    </row>
    <row r="93" spans="1:15" ht="20.100000000000001" customHeight="1" x14ac:dyDescent="0.15">
      <c r="A93" s="610"/>
      <c r="B93" s="90" t="s">
        <v>34</v>
      </c>
      <c r="C93" s="512"/>
      <c r="D93" s="513"/>
      <c r="E93" s="513"/>
      <c r="F93" s="513"/>
      <c r="G93" s="513"/>
      <c r="H93" s="527"/>
      <c r="K93" s="81" ph="1"/>
      <c r="O93" s="81" ph="1"/>
    </row>
    <row r="94" spans="1:15" ht="20.100000000000001" customHeight="1" x14ac:dyDescent="0.15">
      <c r="A94" s="610"/>
      <c r="B94" s="92" t="s">
        <v>35</v>
      </c>
      <c r="C94" s="514"/>
      <c r="D94" s="515"/>
      <c r="E94" s="515"/>
      <c r="F94" s="83" t="s">
        <v>456</v>
      </c>
      <c r="G94" s="586"/>
      <c r="H94" s="615"/>
    </row>
    <row r="95" spans="1:15" ht="20.100000000000001" customHeight="1" x14ac:dyDescent="0.15">
      <c r="A95" s="610"/>
      <c r="B95" s="86" t="s">
        <v>10</v>
      </c>
      <c r="C95" s="524" t="s">
        <v>20</v>
      </c>
      <c r="D95" s="525"/>
      <c r="E95" s="525"/>
      <c r="F95" s="525"/>
      <c r="G95" s="525"/>
      <c r="H95" s="526"/>
      <c r="K95" s="81" ph="1"/>
    </row>
    <row r="96" spans="1:15" ht="20.100000000000001" customHeight="1" x14ac:dyDescent="0.15">
      <c r="A96" s="610"/>
      <c r="B96" s="87"/>
      <c r="C96" s="519"/>
      <c r="D96" s="520"/>
      <c r="E96" s="520"/>
      <c r="F96" s="520"/>
      <c r="G96" s="520"/>
      <c r="H96" s="521"/>
    </row>
    <row r="97" spans="1:15" ht="20.100000000000001" customHeight="1" x14ac:dyDescent="0.15">
      <c r="A97" s="610"/>
      <c r="B97" s="543" t="s">
        <v>364</v>
      </c>
      <c r="C97" s="90" t="s">
        <v>34</v>
      </c>
      <c r="D97" s="512"/>
      <c r="E97" s="513"/>
      <c r="F97" s="513"/>
      <c r="G97" s="513"/>
      <c r="H97" s="527"/>
      <c r="K97" s="81" ph="1"/>
    </row>
    <row r="98" spans="1:15" ht="20.100000000000001" customHeight="1" x14ac:dyDescent="0.15">
      <c r="A98" s="610"/>
      <c r="B98" s="544"/>
      <c r="C98" s="92" t="s">
        <v>23</v>
      </c>
      <c r="D98" s="514"/>
      <c r="E98" s="515"/>
      <c r="F98" s="83" t="s">
        <v>457</v>
      </c>
      <c r="G98" s="515"/>
      <c r="H98" s="528"/>
    </row>
    <row r="99" spans="1:15" ht="20.100000000000001" customHeight="1" x14ac:dyDescent="0.15">
      <c r="A99" s="610"/>
      <c r="B99" s="544"/>
      <c r="C99" s="84" t="s">
        <v>24</v>
      </c>
      <c r="D99" s="500"/>
      <c r="E99" s="505"/>
      <c r="F99" s="84" t="s">
        <v>25</v>
      </c>
      <c r="G99" s="505"/>
      <c r="H99" s="501"/>
    </row>
    <row r="100" spans="1:15" ht="20.100000000000001" customHeight="1" thickBot="1" x14ac:dyDescent="0.2">
      <c r="A100" s="614"/>
      <c r="B100" s="545"/>
      <c r="C100" s="207" t="s">
        <v>38</v>
      </c>
      <c r="D100" s="537"/>
      <c r="E100" s="613"/>
      <c r="F100" s="207" t="s">
        <v>27</v>
      </c>
      <c r="G100" s="613"/>
      <c r="H100" s="538"/>
    </row>
    <row r="101" spans="1:15" ht="20.100000000000001" customHeight="1" x14ac:dyDescent="0.15">
      <c r="A101" s="99" t="s">
        <v>252</v>
      </c>
      <c r="H101" s="117" t="s">
        <v>0</v>
      </c>
      <c r="K101" s="81" ph="1"/>
    </row>
    <row r="102" spans="1:15" ht="20.100000000000001" customHeight="1" x14ac:dyDescent="0.15">
      <c r="A102" s="82" t="str">
        <f>応募用紙1!A3</f>
        <v>令和8年度　第42回都市公園等コンクール　『③材料・工法・施設部門』</v>
      </c>
      <c r="H102" s="622">
        <f>表紙!AE3</f>
        <v>0</v>
      </c>
      <c r="K102" s="81" ph="1"/>
    </row>
    <row r="103" spans="1:15" ht="20.100000000000001" customHeight="1" x14ac:dyDescent="0.15">
      <c r="A103" s="116"/>
      <c r="B103" s="124" t="s">
        <v>131</v>
      </c>
      <c r="C103" s="562" t="str">
        <f>応募用紙1!C6</f>
        <v>(20字程度）</v>
      </c>
      <c r="D103" s="562"/>
      <c r="E103" s="562"/>
      <c r="F103" s="562"/>
      <c r="G103" s="563"/>
      <c r="H103" s="622"/>
      <c r="K103" s="81" ph="1"/>
    </row>
    <row r="104" spans="1:15" ht="9.9499999999999993" customHeight="1" x14ac:dyDescent="0.15">
      <c r="A104" s="624"/>
      <c r="B104" s="625"/>
      <c r="C104" s="578" t="s">
        <v>290</v>
      </c>
      <c r="D104" s="578"/>
      <c r="E104" s="578"/>
      <c r="F104" s="578"/>
      <c r="G104" s="578"/>
      <c r="H104" s="578"/>
      <c r="K104" s="81" ph="1"/>
    </row>
    <row r="105" spans="1:15" ht="20.100000000000001" customHeight="1" x14ac:dyDescent="0.15">
      <c r="A105" s="618" t="str">
        <f>A109</f>
        <v>構成団体８</v>
      </c>
      <c r="B105" s="552"/>
      <c r="C105" s="553">
        <f>C110</f>
        <v>0</v>
      </c>
      <c r="D105" s="554"/>
      <c r="E105" s="554"/>
      <c r="F105" s="554"/>
      <c r="G105" s="554"/>
      <c r="H105" s="619"/>
    </row>
    <row r="106" spans="1:15" ht="20.100000000000001" customHeight="1" x14ac:dyDescent="0.15">
      <c r="A106" s="620" t="str">
        <f>A119</f>
        <v>構成団体９</v>
      </c>
      <c r="B106" s="557"/>
      <c r="C106" s="558">
        <f>C120</f>
        <v>0</v>
      </c>
      <c r="D106" s="559"/>
      <c r="E106" s="559"/>
      <c r="F106" s="559"/>
      <c r="G106" s="559"/>
      <c r="H106" s="621"/>
    </row>
    <row r="107" spans="1:15" ht="20.100000000000001" customHeight="1" x14ac:dyDescent="0.15">
      <c r="A107" s="620" t="str">
        <f>A129</f>
        <v>構成団体⒑</v>
      </c>
      <c r="B107" s="557"/>
      <c r="C107" s="558">
        <f>C130</f>
        <v>0</v>
      </c>
      <c r="D107" s="559"/>
      <c r="E107" s="559"/>
      <c r="F107" s="559"/>
      <c r="G107" s="559"/>
      <c r="H107" s="621"/>
      <c r="K107" s="81" ph="1"/>
      <c r="O107" s="81" ph="1"/>
    </row>
    <row r="108" spans="1:15" ht="20.100000000000001" customHeight="1" thickBot="1" x14ac:dyDescent="0.2">
      <c r="A108" s="616" t="str">
        <f>A139</f>
        <v>構成団体⒒</v>
      </c>
      <c r="B108" s="569"/>
      <c r="C108" s="570">
        <f>C140</f>
        <v>0</v>
      </c>
      <c r="D108" s="571"/>
      <c r="E108" s="571"/>
      <c r="F108" s="571"/>
      <c r="G108" s="571"/>
      <c r="H108" s="617"/>
    </row>
    <row r="109" spans="1:15" ht="20.100000000000001" customHeight="1" x14ac:dyDescent="0.15">
      <c r="A109" s="609" t="s">
        <v>247</v>
      </c>
      <c r="B109" s="206" t="s">
        <v>34</v>
      </c>
      <c r="C109" s="530"/>
      <c r="D109" s="531"/>
      <c r="E109" s="531"/>
      <c r="F109" s="531"/>
      <c r="G109" s="531"/>
      <c r="H109" s="612"/>
      <c r="K109" s="81" ph="1"/>
    </row>
    <row r="110" spans="1:15" ht="20.100000000000001" customHeight="1" x14ac:dyDescent="0.15">
      <c r="A110" s="610"/>
      <c r="B110" s="92" t="s">
        <v>60</v>
      </c>
      <c r="C110" s="514"/>
      <c r="D110" s="515"/>
      <c r="E110" s="515"/>
      <c r="F110" s="515"/>
      <c r="G110" s="515"/>
      <c r="H110" s="528"/>
    </row>
    <row r="111" spans="1:15" ht="20.100000000000001" customHeight="1" x14ac:dyDescent="0.15">
      <c r="A111" s="610"/>
      <c r="B111" s="90" t="s">
        <v>34</v>
      </c>
      <c r="C111" s="512"/>
      <c r="D111" s="513"/>
      <c r="E111" s="513"/>
      <c r="F111" s="513"/>
      <c r="G111" s="513"/>
      <c r="H111" s="527"/>
      <c r="K111" s="81" ph="1"/>
    </row>
    <row r="112" spans="1:15" ht="20.100000000000001" customHeight="1" x14ac:dyDescent="0.15">
      <c r="A112" s="610"/>
      <c r="B112" s="92" t="s">
        <v>35</v>
      </c>
      <c r="C112" s="514"/>
      <c r="D112" s="515"/>
      <c r="E112" s="515"/>
      <c r="F112" s="83" t="s">
        <v>456</v>
      </c>
      <c r="G112" s="586"/>
      <c r="H112" s="615"/>
    </row>
    <row r="113" spans="1:11" ht="20.100000000000001" customHeight="1" x14ac:dyDescent="0.15">
      <c r="A113" s="610"/>
      <c r="B113" s="86" t="s">
        <v>10</v>
      </c>
      <c r="C113" s="524" t="s">
        <v>20</v>
      </c>
      <c r="D113" s="525"/>
      <c r="E113" s="525"/>
      <c r="F113" s="525"/>
      <c r="G113" s="525"/>
      <c r="H113" s="526"/>
      <c r="K113" s="81" ph="1"/>
    </row>
    <row r="114" spans="1:11" ht="20.100000000000001" customHeight="1" x14ac:dyDescent="0.15">
      <c r="A114" s="610"/>
      <c r="B114" s="87"/>
      <c r="C114" s="519"/>
      <c r="D114" s="520"/>
      <c r="E114" s="520"/>
      <c r="F114" s="520"/>
      <c r="G114" s="520"/>
      <c r="H114" s="521"/>
    </row>
    <row r="115" spans="1:11" ht="20.100000000000001" customHeight="1" x14ac:dyDescent="0.15">
      <c r="A115" s="610"/>
      <c r="B115" s="543" t="s">
        <v>364</v>
      </c>
      <c r="C115" s="90" t="s">
        <v>34</v>
      </c>
      <c r="D115" s="512"/>
      <c r="E115" s="513"/>
      <c r="F115" s="513"/>
      <c r="G115" s="513"/>
      <c r="H115" s="527"/>
    </row>
    <row r="116" spans="1:11" ht="20.100000000000001" customHeight="1" x14ac:dyDescent="0.15">
      <c r="A116" s="610"/>
      <c r="B116" s="544"/>
      <c r="C116" s="92" t="s">
        <v>23</v>
      </c>
      <c r="D116" s="514"/>
      <c r="E116" s="515"/>
      <c r="F116" s="83" t="s">
        <v>457</v>
      </c>
      <c r="G116" s="515"/>
      <c r="H116" s="528"/>
    </row>
    <row r="117" spans="1:11" ht="20.100000000000001" customHeight="1" x14ac:dyDescent="0.15">
      <c r="A117" s="610"/>
      <c r="B117" s="544"/>
      <c r="C117" s="84" t="s">
        <v>24</v>
      </c>
      <c r="D117" s="500"/>
      <c r="E117" s="505"/>
      <c r="F117" s="84" t="s">
        <v>25</v>
      </c>
      <c r="G117" s="505"/>
      <c r="H117" s="501"/>
    </row>
    <row r="118" spans="1:11" ht="20.100000000000001" customHeight="1" thickBot="1" x14ac:dyDescent="0.2">
      <c r="A118" s="611"/>
      <c r="B118" s="545"/>
      <c r="C118" s="207" t="s">
        <v>38</v>
      </c>
      <c r="D118" s="537"/>
      <c r="E118" s="613"/>
      <c r="F118" s="207" t="s">
        <v>27</v>
      </c>
      <c r="G118" s="613"/>
      <c r="H118" s="538"/>
    </row>
    <row r="119" spans="1:11" ht="20.100000000000001" customHeight="1" x14ac:dyDescent="0.15">
      <c r="A119" s="610" t="s">
        <v>248</v>
      </c>
      <c r="B119" s="206" t="s">
        <v>34</v>
      </c>
      <c r="C119" s="530"/>
      <c r="D119" s="531"/>
      <c r="E119" s="531"/>
      <c r="F119" s="531"/>
      <c r="G119" s="531"/>
      <c r="H119" s="612"/>
    </row>
    <row r="120" spans="1:11" ht="20.100000000000001" customHeight="1" x14ac:dyDescent="0.15">
      <c r="A120" s="610"/>
      <c r="B120" s="92" t="s">
        <v>60</v>
      </c>
      <c r="C120" s="514"/>
      <c r="D120" s="515"/>
      <c r="E120" s="515"/>
      <c r="F120" s="515"/>
      <c r="G120" s="515"/>
      <c r="H120" s="528"/>
    </row>
    <row r="121" spans="1:11" ht="20.100000000000001" customHeight="1" x14ac:dyDescent="0.15">
      <c r="A121" s="610"/>
      <c r="B121" s="90" t="s">
        <v>34</v>
      </c>
      <c r="C121" s="512"/>
      <c r="D121" s="513"/>
      <c r="E121" s="513"/>
      <c r="F121" s="513"/>
      <c r="G121" s="513"/>
      <c r="H121" s="527"/>
    </row>
    <row r="122" spans="1:11" ht="20.100000000000001" customHeight="1" x14ac:dyDescent="0.15">
      <c r="A122" s="610"/>
      <c r="B122" s="92" t="s">
        <v>35</v>
      </c>
      <c r="C122" s="514"/>
      <c r="D122" s="515"/>
      <c r="E122" s="515"/>
      <c r="F122" s="83" t="s">
        <v>456</v>
      </c>
      <c r="G122" s="586"/>
      <c r="H122" s="615"/>
    </row>
    <row r="123" spans="1:11" ht="20.100000000000001" customHeight="1" x14ac:dyDescent="0.15">
      <c r="A123" s="610"/>
      <c r="B123" s="86" t="s">
        <v>10</v>
      </c>
      <c r="C123" s="524" t="s">
        <v>20</v>
      </c>
      <c r="D123" s="525"/>
      <c r="E123" s="525"/>
      <c r="F123" s="525"/>
      <c r="G123" s="525"/>
      <c r="H123" s="526"/>
    </row>
    <row r="124" spans="1:11" ht="20.100000000000001" customHeight="1" x14ac:dyDescent="0.15">
      <c r="A124" s="610"/>
      <c r="B124" s="87"/>
      <c r="C124" s="519"/>
      <c r="D124" s="520"/>
      <c r="E124" s="520"/>
      <c r="F124" s="520"/>
      <c r="G124" s="520"/>
      <c r="H124" s="521"/>
    </row>
    <row r="125" spans="1:11" ht="20.100000000000001" customHeight="1" x14ac:dyDescent="0.15">
      <c r="A125" s="610"/>
      <c r="B125" s="543" t="s">
        <v>364</v>
      </c>
      <c r="C125" s="90" t="s">
        <v>34</v>
      </c>
      <c r="D125" s="512"/>
      <c r="E125" s="513"/>
      <c r="F125" s="513"/>
      <c r="G125" s="513"/>
      <c r="H125" s="527"/>
    </row>
    <row r="126" spans="1:11" ht="20.100000000000001" customHeight="1" x14ac:dyDescent="0.15">
      <c r="A126" s="610"/>
      <c r="B126" s="544"/>
      <c r="C126" s="92" t="s">
        <v>23</v>
      </c>
      <c r="D126" s="514"/>
      <c r="E126" s="515"/>
      <c r="F126" s="83" t="s">
        <v>457</v>
      </c>
      <c r="G126" s="515"/>
      <c r="H126" s="528"/>
    </row>
    <row r="127" spans="1:11" ht="20.100000000000001" customHeight="1" x14ac:dyDescent="0.15">
      <c r="A127" s="610"/>
      <c r="B127" s="544"/>
      <c r="C127" s="84" t="s">
        <v>24</v>
      </c>
      <c r="D127" s="500"/>
      <c r="E127" s="505"/>
      <c r="F127" s="84" t="s">
        <v>25</v>
      </c>
      <c r="G127" s="505"/>
      <c r="H127" s="501"/>
    </row>
    <row r="128" spans="1:11" ht="20.100000000000001" customHeight="1" thickBot="1" x14ac:dyDescent="0.2">
      <c r="A128" s="610"/>
      <c r="B128" s="545"/>
      <c r="C128" s="207" t="s">
        <v>38</v>
      </c>
      <c r="D128" s="537"/>
      <c r="E128" s="613"/>
      <c r="F128" s="207" t="s">
        <v>27</v>
      </c>
      <c r="G128" s="613"/>
      <c r="H128" s="538"/>
    </row>
    <row r="129" spans="1:15" ht="20.100000000000001" customHeight="1" x14ac:dyDescent="0.15">
      <c r="A129" s="609" t="s">
        <v>249</v>
      </c>
      <c r="B129" s="206" t="s">
        <v>34</v>
      </c>
      <c r="C129" s="530"/>
      <c r="D129" s="531"/>
      <c r="E129" s="531"/>
      <c r="F129" s="531"/>
      <c r="G129" s="531"/>
      <c r="H129" s="612"/>
    </row>
    <row r="130" spans="1:15" ht="20.100000000000001" customHeight="1" x14ac:dyDescent="0.15">
      <c r="A130" s="610"/>
      <c r="B130" s="92" t="s">
        <v>60</v>
      </c>
      <c r="C130" s="514"/>
      <c r="D130" s="515"/>
      <c r="E130" s="515"/>
      <c r="F130" s="515"/>
      <c r="G130" s="515"/>
      <c r="H130" s="528"/>
    </row>
    <row r="131" spans="1:15" ht="20.100000000000001" customHeight="1" x14ac:dyDescent="0.15">
      <c r="A131" s="610"/>
      <c r="B131" s="90" t="s">
        <v>34</v>
      </c>
      <c r="C131" s="512"/>
      <c r="D131" s="513"/>
      <c r="E131" s="513"/>
      <c r="F131" s="513"/>
      <c r="G131" s="513"/>
      <c r="H131" s="527"/>
    </row>
    <row r="132" spans="1:15" ht="20.100000000000001" customHeight="1" x14ac:dyDescent="0.15">
      <c r="A132" s="610"/>
      <c r="B132" s="92" t="s">
        <v>35</v>
      </c>
      <c r="C132" s="514"/>
      <c r="D132" s="515"/>
      <c r="E132" s="515"/>
      <c r="F132" s="83" t="s">
        <v>456</v>
      </c>
      <c r="G132" s="586"/>
      <c r="H132" s="615"/>
    </row>
    <row r="133" spans="1:15" ht="20.100000000000001" customHeight="1" x14ac:dyDescent="0.15">
      <c r="A133" s="610"/>
      <c r="B133" s="86" t="s">
        <v>10</v>
      </c>
      <c r="C133" s="524" t="s">
        <v>20</v>
      </c>
      <c r="D133" s="525"/>
      <c r="E133" s="525"/>
      <c r="F133" s="525"/>
      <c r="G133" s="525"/>
      <c r="H133" s="526"/>
    </row>
    <row r="134" spans="1:15" ht="20.100000000000001" customHeight="1" x14ac:dyDescent="0.15">
      <c r="A134" s="610"/>
      <c r="B134" s="87"/>
      <c r="C134" s="519"/>
      <c r="D134" s="520"/>
      <c r="E134" s="520"/>
      <c r="F134" s="520"/>
      <c r="G134" s="520"/>
      <c r="H134" s="521"/>
    </row>
    <row r="135" spans="1:15" ht="20.100000000000001" customHeight="1" x14ac:dyDescent="0.15">
      <c r="A135" s="610"/>
      <c r="B135" s="543" t="s">
        <v>364</v>
      </c>
      <c r="C135" s="90" t="s">
        <v>34</v>
      </c>
      <c r="D135" s="512"/>
      <c r="E135" s="513"/>
      <c r="F135" s="513"/>
      <c r="G135" s="513"/>
      <c r="H135" s="527"/>
      <c r="K135" s="81" ph="1"/>
    </row>
    <row r="136" spans="1:15" ht="20.100000000000001" customHeight="1" x14ac:dyDescent="0.15">
      <c r="A136" s="610"/>
      <c r="B136" s="544"/>
      <c r="C136" s="92" t="s">
        <v>23</v>
      </c>
      <c r="D136" s="514"/>
      <c r="E136" s="515"/>
      <c r="F136" s="83" t="s">
        <v>457</v>
      </c>
      <c r="G136" s="515"/>
      <c r="H136" s="528"/>
      <c r="K136" s="81" ph="1"/>
    </row>
    <row r="137" spans="1:15" ht="20.100000000000001" customHeight="1" x14ac:dyDescent="0.15">
      <c r="A137" s="610"/>
      <c r="B137" s="544"/>
      <c r="C137" s="84" t="s">
        <v>24</v>
      </c>
      <c r="D137" s="500"/>
      <c r="E137" s="505"/>
      <c r="F137" s="84" t="s">
        <v>25</v>
      </c>
      <c r="G137" s="505"/>
      <c r="H137" s="501"/>
      <c r="K137" s="81" ph="1"/>
    </row>
    <row r="138" spans="1:15" ht="20.100000000000001" customHeight="1" thickBot="1" x14ac:dyDescent="0.2">
      <c r="A138" s="611"/>
      <c r="B138" s="545"/>
      <c r="C138" s="207" t="s">
        <v>38</v>
      </c>
      <c r="D138" s="537"/>
      <c r="E138" s="613"/>
      <c r="F138" s="207" t="s">
        <v>27</v>
      </c>
      <c r="G138" s="613"/>
      <c r="H138" s="538"/>
      <c r="K138" s="81" ph="1"/>
    </row>
    <row r="139" spans="1:15" ht="20.100000000000001" customHeight="1" x14ac:dyDescent="0.15">
      <c r="A139" s="610" t="s">
        <v>250</v>
      </c>
      <c r="B139" s="206" t="s">
        <v>34</v>
      </c>
      <c r="C139" s="530"/>
      <c r="D139" s="531"/>
      <c r="E139" s="531"/>
      <c r="F139" s="531"/>
      <c r="G139" s="531"/>
      <c r="H139" s="612"/>
    </row>
    <row r="140" spans="1:15" ht="20.100000000000001" customHeight="1" x14ac:dyDescent="0.15">
      <c r="A140" s="610"/>
      <c r="B140" s="92" t="s">
        <v>60</v>
      </c>
      <c r="C140" s="514"/>
      <c r="D140" s="515"/>
      <c r="E140" s="515"/>
      <c r="F140" s="515"/>
      <c r="G140" s="515"/>
      <c r="H140" s="528"/>
    </row>
    <row r="141" spans="1:15" ht="20.100000000000001" customHeight="1" x14ac:dyDescent="0.15">
      <c r="A141" s="610"/>
      <c r="B141" s="90" t="s">
        <v>34</v>
      </c>
      <c r="C141" s="512"/>
      <c r="D141" s="513"/>
      <c r="E141" s="513"/>
      <c r="F141" s="513"/>
      <c r="G141" s="513"/>
      <c r="H141" s="527"/>
      <c r="K141" s="81" ph="1"/>
      <c r="O141" s="81" ph="1"/>
    </row>
    <row r="142" spans="1:15" ht="20.100000000000001" customHeight="1" x14ac:dyDescent="0.15">
      <c r="A142" s="610"/>
      <c r="B142" s="92" t="s">
        <v>35</v>
      </c>
      <c r="C142" s="514"/>
      <c r="D142" s="515"/>
      <c r="E142" s="515"/>
      <c r="F142" s="83" t="s">
        <v>456</v>
      </c>
      <c r="G142" s="586"/>
      <c r="H142" s="615"/>
    </row>
    <row r="143" spans="1:15" ht="20.100000000000001" customHeight="1" x14ac:dyDescent="0.15">
      <c r="A143" s="610"/>
      <c r="B143" s="86" t="s">
        <v>10</v>
      </c>
      <c r="C143" s="524" t="s">
        <v>20</v>
      </c>
      <c r="D143" s="525"/>
      <c r="E143" s="525"/>
      <c r="F143" s="525"/>
      <c r="G143" s="525"/>
      <c r="H143" s="526"/>
      <c r="O143" s="81" ph="1"/>
    </row>
    <row r="144" spans="1:15" ht="20.100000000000001" customHeight="1" x14ac:dyDescent="0.15">
      <c r="A144" s="610"/>
      <c r="B144" s="87"/>
      <c r="C144" s="519"/>
      <c r="D144" s="520"/>
      <c r="E144" s="520"/>
      <c r="F144" s="520"/>
      <c r="G144" s="520"/>
      <c r="H144" s="521"/>
    </row>
    <row r="145" spans="1:15" ht="20.100000000000001" customHeight="1" x14ac:dyDescent="0.15">
      <c r="A145" s="610"/>
      <c r="B145" s="543" t="s">
        <v>364</v>
      </c>
      <c r="C145" s="90" t="s">
        <v>34</v>
      </c>
      <c r="D145" s="512"/>
      <c r="E145" s="513"/>
      <c r="F145" s="513"/>
      <c r="G145" s="513"/>
      <c r="H145" s="527"/>
      <c r="K145" s="81" ph="1"/>
    </row>
    <row r="146" spans="1:15" ht="20.100000000000001" customHeight="1" x14ac:dyDescent="0.15">
      <c r="A146" s="610"/>
      <c r="B146" s="544"/>
      <c r="C146" s="92" t="s">
        <v>23</v>
      </c>
      <c r="D146" s="514"/>
      <c r="E146" s="515"/>
      <c r="F146" s="83" t="s">
        <v>457</v>
      </c>
      <c r="G146" s="515"/>
      <c r="H146" s="528"/>
    </row>
    <row r="147" spans="1:15" ht="20.100000000000001" customHeight="1" x14ac:dyDescent="0.15">
      <c r="A147" s="610"/>
      <c r="B147" s="544"/>
      <c r="C147" s="84" t="s">
        <v>24</v>
      </c>
      <c r="D147" s="500"/>
      <c r="E147" s="505"/>
      <c r="F147" s="84" t="s">
        <v>25</v>
      </c>
      <c r="G147" s="505"/>
      <c r="H147" s="501"/>
      <c r="K147" s="81" ph="1"/>
    </row>
    <row r="148" spans="1:15" ht="20.100000000000001" customHeight="1" thickBot="1" x14ac:dyDescent="0.2">
      <c r="A148" s="614"/>
      <c r="B148" s="545"/>
      <c r="C148" s="207" t="s">
        <v>38</v>
      </c>
      <c r="D148" s="537"/>
      <c r="E148" s="613"/>
      <c r="F148" s="207" t="s">
        <v>27</v>
      </c>
      <c r="G148" s="613"/>
      <c r="H148" s="538"/>
    </row>
    <row r="149" spans="1:15" ht="20.100000000000001" customHeight="1" x14ac:dyDescent="0.15">
      <c r="B149" s="81" ph="1"/>
      <c r="F149" s="81" ph="1"/>
      <c r="K149" s="81" ph="1"/>
      <c r="O149" s="81" ph="1"/>
    </row>
    <row r="151" spans="1:15" ht="20.100000000000001" customHeight="1" x14ac:dyDescent="0.15">
      <c r="F151" s="81" ph="1"/>
      <c r="O151" s="81" ph="1"/>
    </row>
    <row r="153" spans="1:15" ht="20.100000000000001" customHeight="1" x14ac:dyDescent="0.15">
      <c r="B153" s="81" ph="1"/>
      <c r="K153" s="81" ph="1"/>
    </row>
    <row r="154" spans="1:15" ht="20.100000000000001" customHeight="1" x14ac:dyDescent="0.15">
      <c r="B154" s="81" ph="1"/>
      <c r="K154" s="81" ph="1"/>
    </row>
    <row r="157" spans="1:15" ht="20.100000000000001" customHeight="1" x14ac:dyDescent="0.15">
      <c r="B157" s="81" ph="1"/>
      <c r="F157" s="81" ph="1"/>
      <c r="K157" s="81" ph="1"/>
      <c r="O157" s="81" ph="1"/>
    </row>
    <row r="159" spans="1:15" ht="20.100000000000001" customHeight="1" x14ac:dyDescent="0.15">
      <c r="F159" s="81" ph="1"/>
      <c r="O159" s="81" ph="1"/>
    </row>
    <row r="161" spans="2:15" ht="20.100000000000001" customHeight="1" x14ac:dyDescent="0.15">
      <c r="B161" s="81" ph="1"/>
      <c r="K161" s="81" ph="1"/>
    </row>
    <row r="163" spans="2:15" ht="20.100000000000001" customHeight="1" x14ac:dyDescent="0.15">
      <c r="B163" s="81" ph="1"/>
      <c r="K163" s="81" ph="1"/>
    </row>
    <row r="165" spans="2:15" ht="20.100000000000001" customHeight="1" x14ac:dyDescent="0.15">
      <c r="B165" s="81" ph="1"/>
      <c r="K165" s="81" ph="1"/>
    </row>
    <row r="167" spans="2:15" ht="20.100000000000001" customHeight="1" x14ac:dyDescent="0.15">
      <c r="B167" s="81" ph="1"/>
      <c r="F167" s="81" ph="1"/>
      <c r="K167" s="81" ph="1"/>
      <c r="O167" s="81" ph="1"/>
    </row>
    <row r="169" spans="2:15" ht="20.100000000000001" customHeight="1" x14ac:dyDescent="0.15">
      <c r="F169" s="81" ph="1"/>
      <c r="O169" s="81" ph="1"/>
    </row>
    <row r="171" spans="2:15" ht="20.100000000000001" customHeight="1" x14ac:dyDescent="0.15">
      <c r="B171" s="81" ph="1"/>
      <c r="K171" s="81" ph="1"/>
    </row>
    <row r="172" spans="2:15" ht="20.100000000000001" customHeight="1" x14ac:dyDescent="0.15">
      <c r="B172" s="81" ph="1"/>
      <c r="K172" s="81" ph="1"/>
    </row>
    <row r="175" spans="2:15" ht="20.100000000000001" customHeight="1" x14ac:dyDescent="0.15">
      <c r="B175" s="81" ph="1"/>
      <c r="F175" s="81" ph="1"/>
      <c r="K175" s="81" ph="1"/>
      <c r="O175" s="81" ph="1"/>
    </row>
    <row r="177" spans="2:15" ht="20.100000000000001" customHeight="1" x14ac:dyDescent="0.15">
      <c r="F177" s="81" ph="1"/>
      <c r="O177" s="81" ph="1"/>
    </row>
    <row r="179" spans="2:15" ht="20.100000000000001" customHeight="1" x14ac:dyDescent="0.15">
      <c r="B179" s="81" ph="1"/>
      <c r="K179" s="81" ph="1"/>
    </row>
    <row r="181" spans="2:15" ht="20.100000000000001" customHeight="1" x14ac:dyDescent="0.15">
      <c r="B181" s="81" ph="1"/>
      <c r="K181" s="81" ph="1"/>
    </row>
    <row r="183" spans="2:15" ht="20.100000000000001" customHeight="1" x14ac:dyDescent="0.15">
      <c r="B183" s="81" ph="1"/>
      <c r="K183" s="81" ph="1"/>
    </row>
    <row r="185" spans="2:15" ht="20.100000000000001" customHeight="1" x14ac:dyDescent="0.15">
      <c r="F185" s="81" ph="1"/>
      <c r="O185" s="81" ph="1"/>
    </row>
    <row r="187" spans="2:15" ht="20.100000000000001" customHeight="1" x14ac:dyDescent="0.15">
      <c r="B187" s="81" ph="1"/>
      <c r="K187" s="81" ph="1"/>
    </row>
    <row r="188" spans="2:15" ht="20.100000000000001" customHeight="1" x14ac:dyDescent="0.15">
      <c r="B188" s="81" ph="1"/>
      <c r="K188" s="81" ph="1"/>
    </row>
    <row r="191" spans="2:15" ht="20.100000000000001" customHeight="1" x14ac:dyDescent="0.15">
      <c r="B191" s="81" ph="1"/>
      <c r="F191" s="81" ph="1"/>
      <c r="K191" s="81" ph="1"/>
      <c r="O191" s="81" ph="1"/>
    </row>
    <row r="193" spans="2:15" ht="20.100000000000001" customHeight="1" x14ac:dyDescent="0.15">
      <c r="B193" s="81" ph="1"/>
      <c r="K193" s="81" ph="1"/>
    </row>
    <row r="195" spans="2:15" ht="20.100000000000001" customHeight="1" x14ac:dyDescent="0.15">
      <c r="B195" s="81" ph="1"/>
      <c r="K195" s="81" ph="1"/>
    </row>
    <row r="197" spans="2:15" ht="20.100000000000001" customHeight="1" x14ac:dyDescent="0.15">
      <c r="B197" s="81" ph="1"/>
      <c r="K197" s="81" ph="1"/>
    </row>
    <row r="199" spans="2:15" ht="20.100000000000001" customHeight="1" x14ac:dyDescent="0.15">
      <c r="B199" s="81" ph="1"/>
      <c r="F199" s="81" ph="1"/>
      <c r="K199" s="81" ph="1"/>
      <c r="O199" s="81" ph="1"/>
    </row>
    <row r="201" spans="2:15" ht="20.100000000000001" customHeight="1" x14ac:dyDescent="0.15">
      <c r="B201" s="81" ph="1"/>
      <c r="K201" s="81" ph="1"/>
    </row>
    <row r="203" spans="2:15" ht="20.100000000000001" customHeight="1" x14ac:dyDescent="0.15">
      <c r="B203" s="81" ph="1"/>
      <c r="K203" s="81" ph="1"/>
    </row>
    <row r="205" spans="2:15" ht="20.100000000000001" customHeight="1" x14ac:dyDescent="0.15">
      <c r="B205" s="81" ph="1"/>
      <c r="K205" s="81" ph="1"/>
    </row>
    <row r="207" spans="2:15" ht="20.100000000000001" customHeight="1" x14ac:dyDescent="0.15">
      <c r="B207" s="81" ph="1"/>
      <c r="F207" s="81" ph="1"/>
      <c r="K207" s="81" ph="1"/>
      <c r="O207" s="81" ph="1"/>
    </row>
    <row r="209" spans="2:15" ht="20.100000000000001" customHeight="1" x14ac:dyDescent="0.15">
      <c r="B209" s="81" ph="1"/>
      <c r="K209" s="81" ph="1"/>
    </row>
    <row r="210" spans="2:15" ht="20.100000000000001" customHeight="1" x14ac:dyDescent="0.15">
      <c r="B210" s="81" ph="1"/>
      <c r="K210" s="81" ph="1"/>
    </row>
    <row r="211" spans="2:15" ht="20.100000000000001" customHeight="1" x14ac:dyDescent="0.15">
      <c r="B211" s="81" ph="1"/>
      <c r="K211" s="81" ph="1"/>
    </row>
    <row r="213" spans="2:15" ht="20.100000000000001" customHeight="1" x14ac:dyDescent="0.15">
      <c r="B213" s="81" ph="1"/>
      <c r="K213" s="81" ph="1"/>
    </row>
    <row r="215" spans="2:15" ht="20.100000000000001" customHeight="1" x14ac:dyDescent="0.15">
      <c r="B215" s="81" ph="1"/>
      <c r="F215" s="81" ph="1"/>
      <c r="K215" s="81" ph="1"/>
      <c r="O215" s="81" ph="1"/>
    </row>
    <row r="217" spans="2:15" ht="20.100000000000001" customHeight="1" x14ac:dyDescent="0.15">
      <c r="B217" s="81" ph="1"/>
      <c r="K217" s="81" ph="1"/>
    </row>
    <row r="218" spans="2:15" ht="20.100000000000001" customHeight="1" x14ac:dyDescent="0.15">
      <c r="B218" s="81" ph="1"/>
      <c r="K218" s="81" ph="1"/>
    </row>
    <row r="219" spans="2:15" ht="20.100000000000001" customHeight="1" x14ac:dyDescent="0.15">
      <c r="B219" s="81" ph="1"/>
      <c r="K219" s="81" ph="1"/>
    </row>
    <row r="221" spans="2:15" ht="20.100000000000001" customHeight="1" x14ac:dyDescent="0.15">
      <c r="B221" s="81" ph="1"/>
      <c r="K221" s="81" ph="1"/>
    </row>
    <row r="223" spans="2:15" ht="20.100000000000001" customHeight="1" x14ac:dyDescent="0.15">
      <c r="B223" s="81" ph="1"/>
      <c r="F223" s="81" ph="1"/>
      <c r="K223" s="81" ph="1"/>
      <c r="O223" s="81" ph="1"/>
    </row>
    <row r="225" spans="2:15" ht="20.100000000000001" customHeight="1" x14ac:dyDescent="0.15">
      <c r="B225" s="81" ph="1"/>
      <c r="K225" s="81" ph="1"/>
    </row>
    <row r="226" spans="2:15" ht="20.100000000000001" customHeight="1" x14ac:dyDescent="0.15">
      <c r="B226" s="81" ph="1"/>
      <c r="K226" s="81" ph="1"/>
    </row>
    <row r="227" spans="2:15" ht="20.100000000000001" customHeight="1" x14ac:dyDescent="0.15">
      <c r="B227" s="81" ph="1"/>
      <c r="K227" s="81" ph="1"/>
    </row>
    <row r="229" spans="2:15" ht="20.100000000000001" customHeight="1" x14ac:dyDescent="0.15">
      <c r="B229" s="81" ph="1"/>
      <c r="K229" s="81" ph="1"/>
    </row>
    <row r="231" spans="2:15" ht="20.100000000000001" customHeight="1" x14ac:dyDescent="0.15">
      <c r="B231" s="81" ph="1"/>
      <c r="F231" s="81" ph="1"/>
      <c r="K231" s="81" ph="1"/>
      <c r="O231" s="81" ph="1"/>
    </row>
    <row r="233" spans="2:15" ht="20.100000000000001" customHeight="1" x14ac:dyDescent="0.15">
      <c r="B233" s="81" ph="1"/>
      <c r="K233" s="81" ph="1"/>
    </row>
    <row r="234" spans="2:15" ht="20.100000000000001" customHeight="1" x14ac:dyDescent="0.15">
      <c r="B234" s="81" ph="1"/>
      <c r="K234" s="81" ph="1"/>
    </row>
    <row r="235" spans="2:15" ht="20.100000000000001" customHeight="1" x14ac:dyDescent="0.15">
      <c r="B235" s="81" ph="1"/>
      <c r="K235" s="81" ph="1"/>
    </row>
    <row r="237" spans="2:15" ht="20.100000000000001" customHeight="1" x14ac:dyDescent="0.15">
      <c r="B237" s="81" ph="1"/>
      <c r="K237" s="81" ph="1"/>
    </row>
    <row r="238" spans="2:15" ht="20.100000000000001" customHeight="1" x14ac:dyDescent="0.15">
      <c r="B238" s="81" ph="1"/>
      <c r="K238" s="81" ph="1"/>
    </row>
    <row r="239" spans="2:15" ht="20.100000000000001" customHeight="1" x14ac:dyDescent="0.15">
      <c r="B239" s="81" ph="1"/>
      <c r="K239" s="81" ph="1"/>
    </row>
    <row r="241" spans="2:15" ht="20.100000000000001" customHeight="1" x14ac:dyDescent="0.15">
      <c r="B241" s="81" ph="1"/>
      <c r="F241" s="81" ph="1"/>
      <c r="K241" s="81" ph="1"/>
      <c r="O241" s="81" ph="1"/>
    </row>
    <row r="243" spans="2:15" ht="20.100000000000001" customHeight="1" x14ac:dyDescent="0.15">
      <c r="B243" s="81" ph="1"/>
      <c r="K243" s="81" ph="1"/>
    </row>
    <row r="244" spans="2:15" ht="20.100000000000001" customHeight="1" x14ac:dyDescent="0.15">
      <c r="B244" s="81" ph="1"/>
      <c r="K244" s="81" ph="1"/>
    </row>
    <row r="245" spans="2:15" ht="20.100000000000001" customHeight="1" x14ac:dyDescent="0.15">
      <c r="B245" s="81" ph="1"/>
      <c r="K245" s="81" ph="1"/>
    </row>
    <row r="247" spans="2:15" ht="20.100000000000001" customHeight="1" x14ac:dyDescent="0.15">
      <c r="B247" s="81" ph="1"/>
      <c r="K247" s="81" ph="1"/>
    </row>
    <row r="249" spans="2:15" ht="20.100000000000001" customHeight="1" x14ac:dyDescent="0.15">
      <c r="B249" s="81" ph="1"/>
      <c r="K249" s="81" ph="1"/>
    </row>
    <row r="250" spans="2:15" ht="20.100000000000001" customHeight="1" x14ac:dyDescent="0.15">
      <c r="B250" s="81" ph="1"/>
      <c r="K250" s="81" ph="1"/>
    </row>
    <row r="251" spans="2:15" ht="20.100000000000001" customHeight="1" x14ac:dyDescent="0.15">
      <c r="B251" s="81" ph="1"/>
      <c r="K251" s="81" ph="1"/>
    </row>
    <row r="253" spans="2:15" ht="20.100000000000001" customHeight="1" x14ac:dyDescent="0.15">
      <c r="B253" s="81" ph="1"/>
      <c r="F253" s="81" ph="1"/>
      <c r="K253" s="81" ph="1"/>
      <c r="O253" s="81" ph="1"/>
    </row>
    <row r="255" spans="2:15" ht="20.100000000000001" customHeight="1" x14ac:dyDescent="0.15">
      <c r="B255" s="81" ph="1"/>
      <c r="K255" s="81" ph="1"/>
    </row>
    <row r="256" spans="2:15" ht="20.100000000000001" customHeight="1" x14ac:dyDescent="0.15">
      <c r="B256" s="81" ph="1"/>
      <c r="K256" s="81" ph="1"/>
    </row>
    <row r="257" spans="2:15" ht="20.100000000000001" customHeight="1" x14ac:dyDescent="0.15">
      <c r="B257" s="81" ph="1"/>
      <c r="K257" s="81" ph="1"/>
    </row>
    <row r="259" spans="2:15" ht="20.100000000000001" customHeight="1" x14ac:dyDescent="0.15">
      <c r="B259" s="81" ph="1"/>
      <c r="K259" s="81" ph="1"/>
    </row>
    <row r="261" spans="2:15" ht="20.100000000000001" customHeight="1" x14ac:dyDescent="0.15">
      <c r="B261" s="81" ph="1"/>
      <c r="K261" s="81" ph="1"/>
    </row>
    <row r="262" spans="2:15" ht="20.100000000000001" customHeight="1" x14ac:dyDescent="0.15">
      <c r="B262" s="81" ph="1"/>
      <c r="K262" s="81" ph="1"/>
    </row>
    <row r="264" spans="2:15" ht="20.100000000000001" customHeight="1" x14ac:dyDescent="0.15">
      <c r="B264" s="81" ph="1"/>
      <c r="K264" s="81" ph="1"/>
    </row>
    <row r="265" spans="2:15" ht="20.100000000000001" customHeight="1" x14ac:dyDescent="0.15">
      <c r="B265" s="81" ph="1"/>
      <c r="K265" s="81" ph="1"/>
    </row>
    <row r="267" spans="2:15" ht="20.100000000000001" customHeight="1" x14ac:dyDescent="0.15">
      <c r="B267" s="81" ph="1"/>
      <c r="K267" s="81" ph="1"/>
    </row>
    <row r="268" spans="2:15" ht="20.100000000000001" customHeight="1" x14ac:dyDescent="0.15">
      <c r="B268" s="81" ph="1"/>
      <c r="K268" s="81" ph="1"/>
    </row>
    <row r="269" spans="2:15" ht="20.100000000000001" customHeight="1" x14ac:dyDescent="0.15">
      <c r="B269" s="81" ph="1"/>
      <c r="K269" s="81" ph="1"/>
    </row>
    <row r="271" spans="2:15" ht="20.100000000000001" customHeight="1" x14ac:dyDescent="0.15">
      <c r="B271" s="81" ph="1"/>
      <c r="F271" s="81" ph="1"/>
      <c r="K271" s="81" ph="1"/>
      <c r="O271" s="81" ph="1"/>
    </row>
    <row r="273" spans="2:15" ht="20.100000000000001" customHeight="1" x14ac:dyDescent="0.15">
      <c r="B273" s="81" ph="1"/>
      <c r="K273" s="81" ph="1"/>
    </row>
    <row r="274" spans="2:15" ht="20.100000000000001" customHeight="1" x14ac:dyDescent="0.15">
      <c r="B274" s="81" ph="1"/>
      <c r="K274" s="81" ph="1"/>
    </row>
    <row r="275" spans="2:15" ht="20.100000000000001" customHeight="1" x14ac:dyDescent="0.15">
      <c r="B275" s="81" ph="1"/>
      <c r="K275" s="81" ph="1"/>
    </row>
    <row r="277" spans="2:15" ht="20.100000000000001" customHeight="1" x14ac:dyDescent="0.15">
      <c r="B277" s="81" ph="1"/>
      <c r="K277" s="81" ph="1"/>
    </row>
    <row r="279" spans="2:15" ht="20.100000000000001" customHeight="1" x14ac:dyDescent="0.15">
      <c r="B279" s="81" ph="1"/>
      <c r="K279" s="81" ph="1"/>
    </row>
    <row r="280" spans="2:15" ht="20.100000000000001" customHeight="1" x14ac:dyDescent="0.15">
      <c r="B280" s="81" ph="1"/>
      <c r="K280" s="81" ph="1"/>
    </row>
    <row r="282" spans="2:15" ht="20.100000000000001" customHeight="1" x14ac:dyDescent="0.15">
      <c r="B282" s="81" ph="1"/>
      <c r="K282" s="81" ph="1"/>
    </row>
    <row r="283" spans="2:15" ht="20.100000000000001" customHeight="1" x14ac:dyDescent="0.15">
      <c r="B283" s="81" ph="1"/>
      <c r="K283" s="81" ph="1"/>
    </row>
    <row r="284" spans="2:15" ht="20.100000000000001" customHeight="1" x14ac:dyDescent="0.15">
      <c r="B284" s="81" ph="1"/>
      <c r="K284" s="81" ph="1"/>
    </row>
    <row r="286" spans="2:15" ht="20.100000000000001" customHeight="1" x14ac:dyDescent="0.15">
      <c r="B286" s="81" ph="1"/>
      <c r="F286" s="81" ph="1"/>
      <c r="K286" s="81" ph="1"/>
      <c r="O286" s="81" ph="1"/>
    </row>
    <row r="288" spans="2:15" ht="20.100000000000001" customHeight="1" x14ac:dyDescent="0.15">
      <c r="B288" s="81" ph="1"/>
      <c r="K288" s="81" ph="1"/>
    </row>
    <row r="289" spans="2:11" ht="20.100000000000001" customHeight="1" x14ac:dyDescent="0.15">
      <c r="B289" s="81" ph="1"/>
      <c r="K289" s="81" ph="1"/>
    </row>
    <row r="290" spans="2:11" ht="20.100000000000001" customHeight="1" x14ac:dyDescent="0.15">
      <c r="B290" s="81" ph="1"/>
      <c r="K290" s="81" ph="1"/>
    </row>
    <row r="292" spans="2:11" ht="20.100000000000001" customHeight="1" x14ac:dyDescent="0.15">
      <c r="B292" s="81" ph="1"/>
      <c r="K292" s="81" ph="1"/>
    </row>
    <row r="294" spans="2:11" ht="20.100000000000001" customHeight="1" x14ac:dyDescent="0.15">
      <c r="B294" s="81" ph="1"/>
      <c r="K294" s="81" ph="1"/>
    </row>
    <row r="295" spans="2:11" ht="20.100000000000001" customHeight="1" x14ac:dyDescent="0.15">
      <c r="B295" s="81" ph="1"/>
      <c r="K295" s="81" ph="1"/>
    </row>
    <row r="296" spans="2:11" ht="20.100000000000001" customHeight="1" x14ac:dyDescent="0.15">
      <c r="B296" s="81" ph="1"/>
      <c r="K296" s="81" ph="1"/>
    </row>
    <row r="297" spans="2:11" ht="20.100000000000001" customHeight="1" x14ac:dyDescent="0.15">
      <c r="B297" s="81" ph="1"/>
      <c r="K297" s="81" ph="1"/>
    </row>
    <row r="298" spans="2:11" ht="20.100000000000001" customHeight="1" x14ac:dyDescent="0.15">
      <c r="B298" s="81" ph="1"/>
      <c r="K298" s="81" ph="1"/>
    </row>
    <row r="299" spans="2:11" ht="20.100000000000001" customHeight="1" x14ac:dyDescent="0.15">
      <c r="B299" s="81" ph="1"/>
      <c r="K299" s="81" ph="1"/>
    </row>
    <row r="301" spans="2:11" ht="20.100000000000001" customHeight="1" x14ac:dyDescent="0.15">
      <c r="B301" s="81" ph="1"/>
      <c r="K301" s="81" ph="1"/>
    </row>
    <row r="303" spans="2:11" ht="20.100000000000001" customHeight="1" x14ac:dyDescent="0.15">
      <c r="B303" s="81" ph="1"/>
      <c r="K303" s="81" ph="1"/>
    </row>
    <row r="304" spans="2:11" ht="20.100000000000001" customHeight="1" x14ac:dyDescent="0.15">
      <c r="B304" s="81" ph="1"/>
      <c r="K304" s="81" ph="1"/>
    </row>
    <row r="305" spans="2:15" ht="20.100000000000001" customHeight="1" x14ac:dyDescent="0.15">
      <c r="B305" s="81" ph="1"/>
      <c r="K305" s="81" ph="1"/>
    </row>
    <row r="306" spans="2:15" ht="20.100000000000001" customHeight="1" x14ac:dyDescent="0.15">
      <c r="B306" s="81" ph="1"/>
      <c r="K306" s="81" ph="1"/>
    </row>
    <row r="307" spans="2:15" ht="20.100000000000001" customHeight="1" x14ac:dyDescent="0.15">
      <c r="B307" s="81" ph="1"/>
      <c r="K307" s="81" ph="1"/>
    </row>
    <row r="309" spans="2:15" ht="20.100000000000001" customHeight="1" x14ac:dyDescent="0.15">
      <c r="B309" s="81" ph="1"/>
      <c r="K309" s="81" ph="1"/>
    </row>
    <row r="310" spans="2:15" ht="20.100000000000001" customHeight="1" x14ac:dyDescent="0.15">
      <c r="B310" s="81" ph="1"/>
      <c r="K310" s="81" ph="1"/>
    </row>
    <row r="311" spans="2:15" ht="20.100000000000001" customHeight="1" x14ac:dyDescent="0.15">
      <c r="B311" s="81" ph="1"/>
      <c r="K311" s="81" ph="1"/>
    </row>
    <row r="313" spans="2:15" ht="20.100000000000001" customHeight="1" x14ac:dyDescent="0.15">
      <c r="B313" s="81" ph="1"/>
      <c r="F313" s="81" ph="1"/>
      <c r="K313" s="81" ph="1"/>
      <c r="O313" s="81" ph="1"/>
    </row>
    <row r="315" spans="2:15" ht="20.100000000000001" customHeight="1" x14ac:dyDescent="0.15">
      <c r="B315" s="81" ph="1"/>
      <c r="K315" s="81" ph="1"/>
    </row>
    <row r="316" spans="2:15" ht="20.100000000000001" customHeight="1" x14ac:dyDescent="0.15">
      <c r="B316" s="81" ph="1"/>
      <c r="K316" s="81" ph="1"/>
    </row>
    <row r="317" spans="2:15" ht="20.100000000000001" customHeight="1" x14ac:dyDescent="0.15">
      <c r="B317" s="81" ph="1"/>
      <c r="K317" s="81" ph="1"/>
    </row>
    <row r="319" spans="2:15" ht="20.100000000000001" customHeight="1" x14ac:dyDescent="0.15">
      <c r="B319" s="81" ph="1"/>
      <c r="K319" s="81" ph="1"/>
    </row>
    <row r="321" spans="2:15" ht="20.100000000000001" customHeight="1" x14ac:dyDescent="0.15">
      <c r="B321" s="81" ph="1"/>
      <c r="K321" s="81" ph="1"/>
    </row>
    <row r="322" spans="2:15" ht="20.100000000000001" customHeight="1" x14ac:dyDescent="0.15">
      <c r="B322" s="81" ph="1"/>
      <c r="K322" s="81" ph="1"/>
    </row>
    <row r="323" spans="2:15" ht="20.100000000000001" customHeight="1" x14ac:dyDescent="0.15">
      <c r="B323" s="81" ph="1"/>
      <c r="K323" s="81" ph="1"/>
    </row>
    <row r="325" spans="2:15" ht="20.100000000000001" customHeight="1" x14ac:dyDescent="0.15">
      <c r="B325" s="81" ph="1"/>
      <c r="F325" s="81" ph="1"/>
      <c r="K325" s="81" ph="1"/>
      <c r="O325" s="81" ph="1"/>
    </row>
    <row r="327" spans="2:15" ht="20.100000000000001" customHeight="1" x14ac:dyDescent="0.15">
      <c r="B327" s="81" ph="1"/>
      <c r="K327" s="81" ph="1"/>
    </row>
    <row r="328" spans="2:15" ht="20.100000000000001" customHeight="1" x14ac:dyDescent="0.15">
      <c r="B328" s="81" ph="1"/>
      <c r="K328" s="81" ph="1"/>
    </row>
    <row r="329" spans="2:15" ht="20.100000000000001" customHeight="1" x14ac:dyDescent="0.15">
      <c r="B329" s="81" ph="1"/>
      <c r="K329" s="81" ph="1"/>
    </row>
    <row r="331" spans="2:15" ht="20.100000000000001" customHeight="1" x14ac:dyDescent="0.15">
      <c r="B331" s="81" ph="1"/>
      <c r="K331" s="81" ph="1"/>
    </row>
    <row r="333" spans="2:15" ht="20.100000000000001" customHeight="1" x14ac:dyDescent="0.15">
      <c r="B333" s="81" ph="1"/>
      <c r="K333" s="81" ph="1"/>
    </row>
    <row r="334" spans="2:15" ht="20.100000000000001" customHeight="1" x14ac:dyDescent="0.15">
      <c r="B334" s="81" ph="1"/>
      <c r="K334" s="81" ph="1"/>
    </row>
    <row r="336" spans="2:15" ht="20.100000000000001" customHeight="1" x14ac:dyDescent="0.15">
      <c r="B336" s="81" ph="1"/>
      <c r="K336" s="81" ph="1"/>
    </row>
    <row r="337" spans="2:15" ht="20.100000000000001" customHeight="1" x14ac:dyDescent="0.15">
      <c r="B337" s="81" ph="1"/>
      <c r="K337" s="81" ph="1"/>
    </row>
    <row r="339" spans="2:15" ht="20.100000000000001" customHeight="1" x14ac:dyDescent="0.15">
      <c r="B339" s="81" ph="1"/>
      <c r="K339" s="81" ph="1"/>
    </row>
    <row r="340" spans="2:15" ht="20.100000000000001" customHeight="1" x14ac:dyDescent="0.15">
      <c r="B340" s="81" ph="1"/>
      <c r="K340" s="81" ph="1"/>
    </row>
    <row r="341" spans="2:15" ht="20.100000000000001" customHeight="1" x14ac:dyDescent="0.15">
      <c r="B341" s="81" ph="1"/>
      <c r="K341" s="81" ph="1"/>
    </row>
    <row r="343" spans="2:15" ht="20.100000000000001" customHeight="1" x14ac:dyDescent="0.15">
      <c r="B343" s="81" ph="1"/>
      <c r="F343" s="81" ph="1"/>
      <c r="K343" s="81" ph="1"/>
      <c r="O343" s="81" ph="1"/>
    </row>
    <row r="345" spans="2:15" ht="20.100000000000001" customHeight="1" x14ac:dyDescent="0.15">
      <c r="B345" s="81" ph="1"/>
      <c r="K345" s="81" ph="1"/>
    </row>
    <row r="346" spans="2:15" ht="20.100000000000001" customHeight="1" x14ac:dyDescent="0.15">
      <c r="B346" s="81" ph="1"/>
      <c r="K346" s="81" ph="1"/>
    </row>
    <row r="347" spans="2:15" ht="20.100000000000001" customHeight="1" x14ac:dyDescent="0.15">
      <c r="B347" s="81" ph="1"/>
      <c r="K347" s="81" ph="1"/>
    </row>
    <row r="349" spans="2:15" ht="20.100000000000001" customHeight="1" x14ac:dyDescent="0.15">
      <c r="B349" s="81" ph="1"/>
      <c r="K349" s="81" ph="1"/>
    </row>
    <row r="351" spans="2:15" ht="20.100000000000001" customHeight="1" x14ac:dyDescent="0.15">
      <c r="B351" s="81" ph="1"/>
      <c r="K351" s="81" ph="1"/>
    </row>
    <row r="352" spans="2:15" ht="20.100000000000001" customHeight="1" x14ac:dyDescent="0.15">
      <c r="B352" s="81" ph="1"/>
      <c r="K352" s="81" ph="1"/>
    </row>
    <row r="354" spans="2:15" ht="20.100000000000001" customHeight="1" x14ac:dyDescent="0.15">
      <c r="B354" s="81" ph="1"/>
      <c r="K354" s="81" ph="1"/>
    </row>
    <row r="355" spans="2:15" ht="20.100000000000001" customHeight="1" x14ac:dyDescent="0.15">
      <c r="B355" s="81" ph="1"/>
      <c r="K355" s="81" ph="1"/>
    </row>
    <row r="356" spans="2:15" ht="20.100000000000001" customHeight="1" x14ac:dyDescent="0.15">
      <c r="B356" s="81" ph="1"/>
      <c r="K356" s="81" ph="1"/>
    </row>
    <row r="358" spans="2:15" ht="20.100000000000001" customHeight="1" x14ac:dyDescent="0.15">
      <c r="B358" s="81" ph="1"/>
      <c r="F358" s="81" ph="1"/>
      <c r="K358" s="81" ph="1"/>
      <c r="O358" s="81" ph="1"/>
    </row>
    <row r="360" spans="2:15" ht="20.100000000000001" customHeight="1" x14ac:dyDescent="0.15">
      <c r="B360" s="81" ph="1"/>
      <c r="K360" s="81" ph="1"/>
    </row>
    <row r="361" spans="2:15" ht="20.100000000000001" customHeight="1" x14ac:dyDescent="0.15">
      <c r="B361" s="81" ph="1"/>
      <c r="K361" s="81" ph="1"/>
    </row>
    <row r="362" spans="2:15" ht="20.100000000000001" customHeight="1" x14ac:dyDescent="0.15">
      <c r="B362" s="81" ph="1"/>
      <c r="K362" s="81" ph="1"/>
    </row>
    <row r="364" spans="2:15" ht="20.100000000000001" customHeight="1" x14ac:dyDescent="0.15">
      <c r="B364" s="81" ph="1"/>
      <c r="K364" s="81" ph="1"/>
    </row>
    <row r="366" spans="2:15" ht="20.100000000000001" customHeight="1" x14ac:dyDescent="0.15">
      <c r="B366" s="81" ph="1"/>
      <c r="K366" s="81" ph="1"/>
    </row>
    <row r="367" spans="2:15" ht="20.100000000000001" customHeight="1" x14ac:dyDescent="0.15">
      <c r="B367" s="81" ph="1"/>
      <c r="K367" s="81" ph="1"/>
    </row>
    <row r="368" spans="2:15" ht="20.100000000000001" customHeight="1" x14ac:dyDescent="0.15">
      <c r="B368" s="81" ph="1"/>
      <c r="K368" s="81" ph="1"/>
    </row>
    <row r="369" spans="2:11" ht="20.100000000000001" customHeight="1" x14ac:dyDescent="0.15">
      <c r="B369" s="81" ph="1"/>
      <c r="K369" s="81" ph="1"/>
    </row>
    <row r="370" spans="2:11" ht="20.100000000000001" customHeight="1" x14ac:dyDescent="0.15">
      <c r="B370" s="81" ph="1"/>
      <c r="K370" s="81" ph="1"/>
    </row>
    <row r="371" spans="2:11" ht="20.100000000000001" customHeight="1" x14ac:dyDescent="0.15">
      <c r="B371" s="81" ph="1"/>
      <c r="K371" s="81" ph="1"/>
    </row>
    <row r="373" spans="2:11" ht="20.100000000000001" customHeight="1" x14ac:dyDescent="0.15">
      <c r="B373" s="81" ph="1"/>
      <c r="K373" s="81" ph="1"/>
    </row>
    <row r="375" spans="2:11" ht="20.100000000000001" customHeight="1" x14ac:dyDescent="0.15">
      <c r="B375" s="81" ph="1"/>
      <c r="K375" s="81" ph="1"/>
    </row>
    <row r="376" spans="2:11" ht="20.100000000000001" customHeight="1" x14ac:dyDescent="0.15">
      <c r="B376" s="81" ph="1"/>
      <c r="K376" s="81" ph="1"/>
    </row>
    <row r="377" spans="2:11" ht="20.100000000000001" customHeight="1" x14ac:dyDescent="0.15">
      <c r="B377" s="81" ph="1"/>
      <c r="K377" s="81" ph="1"/>
    </row>
    <row r="378" spans="2:11" ht="20.100000000000001" customHeight="1" x14ac:dyDescent="0.15">
      <c r="B378" s="81" ph="1"/>
      <c r="K378" s="81" ph="1"/>
    </row>
    <row r="379" spans="2:11" ht="20.100000000000001" customHeight="1" x14ac:dyDescent="0.15">
      <c r="B379" s="81" ph="1"/>
      <c r="K379" s="81" ph="1"/>
    </row>
  </sheetData>
  <sheetProtection formatCells="0" formatColumns="0" formatRows="0"/>
  <mergeCells count="233">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 ref="H2:H3"/>
    <mergeCell ref="C3:G3"/>
    <mergeCell ref="C12:E12"/>
    <mergeCell ref="G12:H12"/>
    <mergeCell ref="C26:E26"/>
    <mergeCell ref="G26:H26"/>
    <mergeCell ref="G42:H42"/>
    <mergeCell ref="G30:H30"/>
    <mergeCell ref="D30:E30"/>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00000000-0002-0000-0600-000000000000}">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FFCD"/>
    <pageSetUpPr fitToPage="1"/>
  </sheetPr>
  <dimension ref="B1:W21"/>
  <sheetViews>
    <sheetView showZeros="0" view="pageBreakPreview" zoomScale="75" zoomScaleNormal="100" zoomScaleSheetLayoutView="75" workbookViewId="0">
      <selection activeCell="P16" sqref="P16"/>
    </sheetView>
  </sheetViews>
  <sheetFormatPr defaultRowHeight="13.5" x14ac:dyDescent="0.15"/>
  <cols>
    <col min="1" max="1" width="1.75" customWidth="1"/>
    <col min="2" max="2" width="38" customWidth="1"/>
    <col min="3" max="15" width="6.625" customWidth="1"/>
    <col min="16" max="16" width="11.125" customWidth="1"/>
    <col min="17" max="17" width="55.625" customWidth="1"/>
    <col min="18" max="40" width="6.625" customWidth="1"/>
  </cols>
  <sheetData>
    <row r="1" spans="2:23" ht="26.25" customHeight="1" x14ac:dyDescent="0.15">
      <c r="B1" s="99" t="s">
        <v>531</v>
      </c>
    </row>
    <row r="2" spans="2:23" ht="17.25" x14ac:dyDescent="0.15">
      <c r="B2" s="99"/>
    </row>
    <row r="3" spans="2:23" ht="21.75" customHeight="1" x14ac:dyDescent="0.15">
      <c r="B3" s="651" t="s">
        <v>518</v>
      </c>
      <c r="C3" s="651"/>
      <c r="D3" s="651"/>
      <c r="E3" s="651"/>
      <c r="F3" s="651"/>
      <c r="G3" s="651"/>
      <c r="H3" s="651"/>
      <c r="I3" s="651"/>
      <c r="J3" s="252"/>
      <c r="K3" s="252"/>
      <c r="L3" s="252"/>
      <c r="M3" s="370" t="s">
        <v>0</v>
      </c>
      <c r="N3" s="371"/>
    </row>
    <row r="4" spans="2:23" ht="21.75" customHeight="1" x14ac:dyDescent="0.15">
      <c r="B4" s="652" t="s">
        <v>517</v>
      </c>
      <c r="C4" s="652"/>
      <c r="D4" s="652"/>
      <c r="E4" s="652"/>
      <c r="F4" s="652"/>
      <c r="G4" s="652"/>
      <c r="H4" s="652"/>
      <c r="I4" s="652"/>
      <c r="J4" s="253"/>
      <c r="K4" s="253"/>
      <c r="L4" s="253"/>
      <c r="M4" s="368">
        <f>応募用紙1!T3</f>
        <v>0</v>
      </c>
      <c r="N4" s="369"/>
      <c r="P4" t="s">
        <v>504</v>
      </c>
    </row>
    <row r="5" spans="2:23" ht="19.5" customHeight="1" x14ac:dyDescent="0.15">
      <c r="B5" t="str">
        <f>表紙!D8</f>
        <v>選択</v>
      </c>
      <c r="M5" s="368"/>
      <c r="N5" s="369"/>
      <c r="P5" s="649" t="str">
        <f>IF(P6="構成団体1",'応募用紙2 -3'!C5,"")</f>
        <v/>
      </c>
      <c r="Q5" s="650"/>
    </row>
    <row r="6" spans="2:23" ht="39.950000000000003" customHeight="1" x14ac:dyDescent="0.15">
      <c r="B6" s="249"/>
      <c r="C6" s="250" t="str">
        <f>IF(表紙!D$8="・共同企業体での応募",選択肢!B52,IF(表紙!D$8="・連名での応募",選択肢!C52,IF(表紙!D$8="・単独企業・団体での応募",選択肢!D52,"")))</f>
        <v/>
      </c>
      <c r="D6" s="250" t="str">
        <f>IF(表紙!D$8="・共同企業体での応募",選択肢!B53,IF(表紙!D$8="・連名での応募",選択肢!C53,""))</f>
        <v/>
      </c>
      <c r="E6" s="250" t="str">
        <f>IF(表紙!D$8="・共同企業体での応募",選択肢!B54,IF(表紙!D$8="・連名での応募",選択肢!C54,""))</f>
        <v/>
      </c>
      <c r="F6" s="250" t="str">
        <f>IF(表紙!D$8="・共同企業体での応募",選択肢!B55,IF(表紙!D$8="・連名での応募",選択肢!C55,""))</f>
        <v/>
      </c>
      <c r="G6" s="250" t="str">
        <f>IF(表紙!D$8="・共同企業体での応募",選択肢!B56,IF(表紙!D$8="・連名での応募",選択肢!C56,""))</f>
        <v/>
      </c>
      <c r="H6" s="250" t="str">
        <f>IF(表紙!D$8="・共同企業体での応募",選択肢!B57,IF(表紙!D$8="・連名での応募",選択肢!C57,""))</f>
        <v/>
      </c>
      <c r="I6" s="250" t="str">
        <f>IF(表紙!D$8="・共同企業体での応募",選択肢!B58,IF(表紙!D$8="・連名での応募",選択肢!C58,""))</f>
        <v/>
      </c>
      <c r="J6" s="250" t="str">
        <f>IF(表紙!D$8="・共同企業体での応募",選択肢!B59,IF(表紙!D$8="・連名での応募",選択肢!C59,""))</f>
        <v/>
      </c>
      <c r="K6" s="250" t="str">
        <f>IF(表紙!D$8="・共同企業体での応募",選択肢!B60,IF(表紙!D$8="・連名での応募",選択肢!C60,""))</f>
        <v/>
      </c>
      <c r="L6" s="250" t="str">
        <f>IF(表紙!D$8="・共同企業体での応募",選択肢!B61,IF(表紙!D$8="・連名での応募",選択肢!C61,""))</f>
        <v/>
      </c>
      <c r="M6" s="250" t="str">
        <f>IF(表紙!D$8="・共同企業体での応募",選択肢!B62,IF(表紙!D$8="・連名での応募",選択肢!C62,""))</f>
        <v/>
      </c>
      <c r="N6" s="250" t="str">
        <f>IF(表紙!D$8="・共同企業体での応募",選択肢!B63,IF(表紙!D$8="・連名での応募",選択肢!C63,""))</f>
        <v/>
      </c>
      <c r="O6" s="246"/>
      <c r="P6" s="162" t="str">
        <f>IF(表紙!D$8="・共同企業体での応募",選択肢!B52,IF(表紙!D$8="・連名での応募",選択肢!C52,IF(表紙!D$8="・単独企業・団体での応募",選択肢!D52,"")))</f>
        <v/>
      </c>
      <c r="Q6" s="241" t="str">
        <f>IF(P6="構成団体1",'応募用紙2 -3'!C6,IF(P6="連名者1",'応募用紙2 -2'!C$5,IF(P6="応募者",'応募用紙2 -1'!C$5,"")))</f>
        <v/>
      </c>
      <c r="R6" s="245"/>
      <c r="W6" s="246"/>
    </row>
    <row r="7" spans="2:23" ht="39.950000000000003" customHeight="1" x14ac:dyDescent="0.15">
      <c r="B7" s="162" t="s">
        <v>478</v>
      </c>
      <c r="C7" s="164"/>
      <c r="D7" s="164"/>
      <c r="E7" s="164"/>
      <c r="F7" s="164"/>
      <c r="G7" s="164"/>
      <c r="H7" s="164"/>
      <c r="I7" s="164"/>
      <c r="J7" s="164"/>
      <c r="K7" s="164"/>
      <c r="L7" s="164"/>
      <c r="M7" s="164"/>
      <c r="N7" s="164"/>
      <c r="O7" s="246"/>
      <c r="P7" s="162" t="str">
        <f>IF(表紙!D$8="・共同企業体での応募",選択肢!B53,IF(表紙!D$8="・連名での応募",選択肢!C53,IF(表紙!D$8="・単独企業・団体での応募",選択肢!D53,"")))</f>
        <v/>
      </c>
      <c r="Q7" s="241" t="str">
        <f>IF(P7="構成団体2",'応募用紙2 -3'!C7,IF(P7="連名者2",'応募用紙2 -2'!C6,IF(P7="応募者",'応募用紙2 -1'!C5,"")))</f>
        <v/>
      </c>
      <c r="W7" s="246"/>
    </row>
    <row r="8" spans="2:23" ht="39.950000000000003" customHeight="1" x14ac:dyDescent="0.15">
      <c r="B8" s="162" t="s">
        <v>438</v>
      </c>
      <c r="C8" s="164"/>
      <c r="D8" s="164"/>
      <c r="E8" s="164"/>
      <c r="F8" s="164"/>
      <c r="G8" s="164"/>
      <c r="H8" s="164"/>
      <c r="I8" s="164"/>
      <c r="J8" s="164"/>
      <c r="K8" s="164"/>
      <c r="L8" s="164"/>
      <c r="M8" s="164"/>
      <c r="N8" s="164"/>
      <c r="P8" s="162" t="str">
        <f>IF(表紙!D$8="・共同企業体での応募",選択肢!B54,IF(表紙!D$8="・連名での応募",選択肢!C54,IF(表紙!D$8="・単独企業・団体での応募",選択肢!D54,"")))</f>
        <v/>
      </c>
      <c r="Q8" s="241" t="str">
        <f>IF(P8="構成団体3",'応募用紙2 -3'!C8,IF(P8="連名者3",'応募用紙2 -2'!C7,IF(P8="応募者",'応募用紙2 -1'!C6,"")))</f>
        <v/>
      </c>
      <c r="W8" s="246"/>
    </row>
    <row r="9" spans="2:23" ht="39.950000000000003" customHeight="1" x14ac:dyDescent="0.15">
      <c r="B9" s="162" t="s">
        <v>439</v>
      </c>
      <c r="C9" s="164"/>
      <c r="D9" s="164"/>
      <c r="E9" s="164"/>
      <c r="F9" s="164"/>
      <c r="G9" s="164"/>
      <c r="H9" s="164"/>
      <c r="I9" s="164"/>
      <c r="J9" s="164"/>
      <c r="K9" s="164"/>
      <c r="L9" s="164"/>
      <c r="M9" s="164"/>
      <c r="N9" s="164"/>
      <c r="P9" s="162" t="str">
        <f>IF(表紙!D$8="・共同企業体での応募",選択肢!B55,IF(表紙!D$8="・連名での応募",選択肢!C55,IF(表紙!D$8="・単独企業・団体での応募",選択肢!D55,"")))</f>
        <v/>
      </c>
      <c r="Q9" s="241" t="str">
        <f>IF(P9="構成団体4",'応募用紙2 -3'!C57,IF(P9="連名者4",'応募用紙2 -2'!C8,IF(P9="応募者",'応募用紙2 -1'!C7,"")))</f>
        <v/>
      </c>
      <c r="W9" s="246"/>
    </row>
    <row r="10" spans="2:23" ht="39.950000000000003" customHeight="1" x14ac:dyDescent="0.15">
      <c r="B10" s="162" t="s">
        <v>440</v>
      </c>
      <c r="C10" s="164"/>
      <c r="D10" s="164"/>
      <c r="E10" s="164"/>
      <c r="F10" s="164"/>
      <c r="G10" s="164"/>
      <c r="H10" s="164"/>
      <c r="I10" s="164"/>
      <c r="J10" s="164"/>
      <c r="K10" s="164"/>
      <c r="L10" s="164"/>
      <c r="M10" s="164"/>
      <c r="N10" s="164"/>
      <c r="P10" s="162" t="str">
        <f>IF(表紙!D$8="・共同企業体での応募",選択肢!B56,IF(表紙!D$8="・連名での応募",選択肢!C56,IF(表紙!D$8="・単独企業・団体での応募",選択肢!D56,"")))</f>
        <v/>
      </c>
      <c r="Q10" s="241" t="str">
        <f>IF(P10="構成団体5",'応募用紙2 -3'!C58,IF(P10="連名者5",'応募用紙2 -2'!C57,IF(P10="応募者",'応募用紙2 -1'!C8,"")))</f>
        <v/>
      </c>
      <c r="W10" s="246"/>
    </row>
    <row r="11" spans="2:23" ht="39.950000000000003" customHeight="1" x14ac:dyDescent="0.15">
      <c r="B11" s="162" t="s">
        <v>441</v>
      </c>
      <c r="C11" s="164"/>
      <c r="D11" s="164"/>
      <c r="E11" s="164"/>
      <c r="F11" s="164"/>
      <c r="G11" s="164"/>
      <c r="H11" s="164"/>
      <c r="I11" s="164"/>
      <c r="J11" s="164"/>
      <c r="K11" s="164"/>
      <c r="L11" s="164"/>
      <c r="M11" s="164"/>
      <c r="N11" s="164"/>
      <c r="P11" s="162" t="str">
        <f>IF(表紙!D$8="・共同企業体での応募",選択肢!B57,IF(表紙!D$8="・連名での応募",選択肢!C57,IF(表紙!D$8="・単独企業・団体での応募",選択肢!D57,"")))</f>
        <v/>
      </c>
      <c r="Q11" s="241" t="str">
        <f>IF(P11="構成団体6",'応募用紙2 -3'!C59,IF(P11="連名者6",'応募用紙2 -2'!C58,IF(P11="応募者",'応募用紙2 -1'!C9,"")))</f>
        <v/>
      </c>
      <c r="W11" s="246"/>
    </row>
    <row r="12" spans="2:23" ht="39.950000000000003" customHeight="1" x14ac:dyDescent="0.15">
      <c r="B12" s="162" t="s">
        <v>442</v>
      </c>
      <c r="C12" s="164"/>
      <c r="D12" s="164"/>
      <c r="E12" s="164"/>
      <c r="F12" s="164"/>
      <c r="G12" s="164"/>
      <c r="H12" s="164"/>
      <c r="I12" s="164"/>
      <c r="J12" s="164"/>
      <c r="K12" s="164"/>
      <c r="L12" s="164"/>
      <c r="M12" s="164"/>
      <c r="N12" s="164"/>
      <c r="P12" s="162" t="str">
        <f>IF(表紙!D$8="・共同企業体での応募",選択肢!B58,IF(表紙!D$8="・連名での応募",選択肢!C58,IF(表紙!D$8="・単独企業・団体での応募",選択肢!D58,"")))</f>
        <v/>
      </c>
      <c r="Q12" s="241" t="str">
        <f>IF(P12="構成団体7",'応募用紙2 -3'!C60,IF(P12="連名者7",'応募用紙2 -2'!C59,IF(P12="応募者",'応募用紙2 -1'!C10,"")))</f>
        <v/>
      </c>
      <c r="W12" s="246"/>
    </row>
    <row r="13" spans="2:23" ht="39.950000000000003" customHeight="1" x14ac:dyDescent="0.15">
      <c r="B13" s="162" t="s">
        <v>443</v>
      </c>
      <c r="C13" s="164"/>
      <c r="D13" s="164"/>
      <c r="E13" s="164"/>
      <c r="F13" s="164"/>
      <c r="G13" s="164"/>
      <c r="H13" s="164"/>
      <c r="I13" s="164"/>
      <c r="J13" s="164"/>
      <c r="K13" s="164"/>
      <c r="L13" s="164"/>
      <c r="M13" s="164"/>
      <c r="N13" s="164"/>
      <c r="P13" s="162" t="str">
        <f>IF(表紙!D$8="・共同企業体での応募",選択肢!B59,IF(表紙!D$8="・連名での応募",選択肢!C59,IF(表紙!D$8="・単独企業・団体での応募",選択肢!D59,"")))</f>
        <v/>
      </c>
      <c r="Q13" s="241" t="str">
        <f>IF(P13="構成団体8",'応募用紙2 -3'!C105,IF(P13="連名者8",'応募用紙2 -2'!C60,IF(P13="応募者",'応募用紙2 -1'!C11,"")))</f>
        <v/>
      </c>
      <c r="W13" s="246"/>
    </row>
    <row r="14" spans="2:23" ht="39.950000000000003" customHeight="1" x14ac:dyDescent="0.15">
      <c r="B14" s="162" t="s">
        <v>444</v>
      </c>
      <c r="C14" s="164"/>
      <c r="D14" s="164"/>
      <c r="E14" s="164"/>
      <c r="F14" s="164"/>
      <c r="G14" s="164"/>
      <c r="H14" s="164"/>
      <c r="I14" s="164"/>
      <c r="J14" s="164"/>
      <c r="K14" s="164"/>
      <c r="L14" s="164"/>
      <c r="M14" s="164"/>
      <c r="N14" s="164"/>
      <c r="P14" s="162" t="str">
        <f>IF(表紙!D$8="・共同企業体での応募",選択肢!B60,IF(表紙!D$8="・連名での応募",選択肢!C60,IF(表紙!D$8="・単独企業・団体での応募",選択肢!D60,"")))</f>
        <v/>
      </c>
      <c r="Q14" s="241" t="str">
        <f>IF(P14="構成団体9",'応募用紙2 -3'!C106,IF(P14="連名者9",'応募用紙2 -2'!C105,IF(P14="応募者",'応募用紙2 -1'!C12,"")))</f>
        <v/>
      </c>
      <c r="W14" s="246"/>
    </row>
    <row r="15" spans="2:23" ht="39.950000000000003" customHeight="1" x14ac:dyDescent="0.15">
      <c r="B15" s="162" t="s">
        <v>445</v>
      </c>
      <c r="C15" s="164"/>
      <c r="D15" s="164"/>
      <c r="E15" s="164"/>
      <c r="F15" s="164"/>
      <c r="G15" s="164"/>
      <c r="H15" s="164"/>
      <c r="I15" s="164"/>
      <c r="J15" s="164"/>
      <c r="K15" s="164"/>
      <c r="L15" s="164"/>
      <c r="M15" s="164"/>
      <c r="N15" s="164"/>
      <c r="P15" s="162" t="str">
        <f>IF(表紙!D$8="・共同企業体での応募",選択肢!B61,IF(表紙!D$8="・連名での応募",選択肢!C61,IF(表紙!D$8="・単独企業・団体での応募",選択肢!D61,"")))</f>
        <v/>
      </c>
      <c r="Q15" s="241" t="str">
        <f>IF(P15="構成団体10",'応募用紙2 -3'!C107,IF(P15="連名者10",'応募用紙2 -2'!C106,IF(P15="応募者",'応募用紙2 -1'!C13,"")))</f>
        <v/>
      </c>
      <c r="W15" s="246"/>
    </row>
    <row r="16" spans="2:23" ht="39.950000000000003" customHeight="1" x14ac:dyDescent="0.15">
      <c r="B16" s="162" t="s">
        <v>446</v>
      </c>
      <c r="C16" s="164"/>
      <c r="D16" s="164"/>
      <c r="E16" s="164"/>
      <c r="F16" s="164"/>
      <c r="G16" s="164"/>
      <c r="H16" s="164"/>
      <c r="I16" s="164"/>
      <c r="J16" s="164"/>
      <c r="K16" s="164"/>
      <c r="L16" s="164"/>
      <c r="M16" s="164"/>
      <c r="N16" s="164"/>
      <c r="P16" s="162" t="str">
        <f>IF(表紙!D$8="・共同企業体での応募",選択肢!B62,IF(表紙!D$8="・連名での応募",選択肢!C62,IF(表紙!D$8="・単独企業・団体での応募",選択肢!D62,"")))</f>
        <v/>
      </c>
      <c r="Q16" s="241" t="str">
        <f>IF(P16="構成団体11",'応募用紙2 -3'!C108,IF(P16="連名者11",'応募用紙2 -2'!C107,IF(P16="応募者",'応募用紙2 -1'!C14,"")))</f>
        <v/>
      </c>
      <c r="W16" s="246"/>
    </row>
    <row r="17" spans="3:23" ht="39.950000000000003" customHeight="1" x14ac:dyDescent="0.15">
      <c r="P17" s="162" t="str">
        <f>IF(表紙!D$8="・共同企業体での応募",選択肢!B63,IF(表紙!D$8="・連名での応募",選択肢!C63,IF(表紙!D$8="・単独企業・団体での応募",選択肢!D63,"")))</f>
        <v/>
      </c>
      <c r="Q17" s="241" t="str">
        <f>IF(P17="構成団体2",'応募用紙2 -3'!C17,IF(P17="連名者12",'応募用紙2 -2'!C108,IF(P17="応募者",'応募用紙2 -1'!C15,"")))</f>
        <v/>
      </c>
      <c r="W17" s="246"/>
    </row>
    <row r="19" spans="3:23" x14ac:dyDescent="0.15">
      <c r="C19" s="246"/>
    </row>
    <row r="20" spans="3:23" x14ac:dyDescent="0.15">
      <c r="C20" s="246"/>
    </row>
    <row r="21" spans="3:23" x14ac:dyDescent="0.15">
      <c r="C21" s="246"/>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選択肢!$M$29:$M$30</xm:f>
          </x14:formula1>
          <xm:sqref>C7:N16</xm:sqref>
        </x14:dataValidation>
        <x14:dataValidation type="list" allowBlank="1" showInputMessage="1" showErrorMessage="1" xr:uid="{00000000-0002-0000-0700-000001000000}">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6FFCD"/>
  </sheetPr>
  <dimension ref="A1:M94"/>
  <sheetViews>
    <sheetView showZeros="0" view="pageBreakPreview" zoomScaleNormal="100" zoomScaleSheetLayoutView="100" workbookViewId="0">
      <selection activeCell="B21" sqref="B21"/>
    </sheetView>
  </sheetViews>
  <sheetFormatPr defaultColWidth="8.875" defaultRowHeight="13.5" x14ac:dyDescent="0.15"/>
  <cols>
    <col min="1" max="1" width="3.75" customWidth="1"/>
    <col min="2" max="2" width="17.5" customWidth="1"/>
    <col min="3" max="3" width="16.625" customWidth="1"/>
    <col min="4" max="4" width="8.625" customWidth="1"/>
    <col min="5" max="7" width="10.625" customWidth="1"/>
    <col min="8" max="9" width="16.625" customWidth="1"/>
    <col min="10" max="10" width="3.875" customWidth="1"/>
    <col min="12" max="13" width="18.625" customWidth="1"/>
  </cols>
  <sheetData>
    <row r="1" spans="1:10" ht="24.6" customHeight="1" x14ac:dyDescent="0.15">
      <c r="A1" s="59" t="s">
        <v>532</v>
      </c>
      <c r="B1" s="59"/>
      <c r="C1" s="60"/>
      <c r="D1" s="60"/>
      <c r="E1" s="60"/>
      <c r="F1" s="60"/>
      <c r="G1" s="60"/>
      <c r="I1" s="691" t="s">
        <v>93</v>
      </c>
      <c r="J1" s="691"/>
    </row>
    <row r="2" spans="1:10" ht="24.6" customHeight="1" x14ac:dyDescent="0.15">
      <c r="A2" s="21" t="str">
        <f>応募用紙1!A3</f>
        <v>令和8年度　第42回都市公園等コンクール　『③材料・工法・施設部門』</v>
      </c>
      <c r="B2" s="21"/>
      <c r="C2" s="21"/>
      <c r="D2" s="21"/>
      <c r="E2" s="21"/>
      <c r="F2" s="21"/>
      <c r="G2" s="21"/>
      <c r="H2" s="56"/>
      <c r="I2" s="736" t="s">
        <v>0</v>
      </c>
      <c r="J2" s="737"/>
    </row>
    <row r="3" spans="1:10" ht="24.6" customHeight="1" x14ac:dyDescent="0.15">
      <c r="A3" s="702" t="s">
        <v>45</v>
      </c>
      <c r="B3" s="702"/>
      <c r="C3" s="702"/>
      <c r="D3" s="702"/>
      <c r="E3" s="702"/>
      <c r="F3" s="702"/>
      <c r="G3" s="702"/>
      <c r="H3" s="702"/>
      <c r="I3" s="711">
        <f>応募用紙1!T3</f>
        <v>0</v>
      </c>
      <c r="J3" s="712"/>
    </row>
    <row r="4" spans="1:10" ht="24.6" customHeight="1" x14ac:dyDescent="0.15">
      <c r="A4" s="701" t="str">
        <f>"応募団体："&amp;表紙!D12</f>
        <v>応募団体：</v>
      </c>
      <c r="B4" s="701"/>
      <c r="C4" s="701"/>
      <c r="D4" s="701"/>
      <c r="E4" s="701"/>
      <c r="F4" s="701"/>
      <c r="G4" s="701"/>
      <c r="H4" s="701"/>
      <c r="I4" s="711"/>
      <c r="J4" s="712"/>
    </row>
    <row r="5" spans="1:10" ht="21.6" customHeight="1" x14ac:dyDescent="0.15">
      <c r="A5" s="703" t="str">
        <f>"作品名："&amp;表紙!D9</f>
        <v>作品名：(20字程度）</v>
      </c>
      <c r="B5" s="703"/>
      <c r="C5" s="703"/>
      <c r="D5" s="703"/>
      <c r="E5" s="703"/>
      <c r="F5" s="703"/>
      <c r="G5" s="703"/>
      <c r="H5" s="703"/>
      <c r="I5" s="711"/>
      <c r="J5" s="712"/>
    </row>
    <row r="6" spans="1:10" ht="12.75" customHeight="1" x14ac:dyDescent="0.15">
      <c r="A6" s="704"/>
      <c r="B6" s="705"/>
      <c r="C6" s="706"/>
      <c r="D6" s="706"/>
      <c r="E6" s="707"/>
      <c r="F6" s="708"/>
      <c r="G6" s="709"/>
      <c r="H6" s="709"/>
      <c r="I6" s="709"/>
      <c r="J6" s="710"/>
    </row>
    <row r="7" spans="1:10" ht="13.15" customHeight="1" x14ac:dyDescent="0.15">
      <c r="A7" s="714" t="s">
        <v>291</v>
      </c>
      <c r="B7" s="715"/>
      <c r="C7" s="716"/>
      <c r="D7" s="716"/>
      <c r="E7" s="717"/>
      <c r="F7" s="718"/>
      <c r="G7" s="719"/>
      <c r="H7" s="719"/>
      <c r="I7" s="719"/>
      <c r="J7" s="720"/>
    </row>
    <row r="8" spans="1:10" ht="13.15" customHeight="1" x14ac:dyDescent="0.15">
      <c r="A8" s="786"/>
      <c r="B8" s="787"/>
      <c r="C8" s="657"/>
      <c r="D8" s="657"/>
      <c r="E8" s="657"/>
      <c r="F8" s="657"/>
      <c r="G8" s="657"/>
      <c r="H8" s="657"/>
      <c r="I8" s="657"/>
      <c r="J8" s="658"/>
    </row>
    <row r="9" spans="1:10" ht="13.15" customHeight="1" x14ac:dyDescent="0.15">
      <c r="A9" s="306" t="s">
        <v>104</v>
      </c>
      <c r="B9" s="309"/>
      <c r="J9" s="62"/>
    </row>
    <row r="10" spans="1:10" ht="13.15" customHeight="1" x14ac:dyDescent="0.15">
      <c r="A10" s="61" t="s">
        <v>105</v>
      </c>
      <c r="B10" s="310"/>
      <c r="J10" s="62"/>
    </row>
    <row r="11" spans="1:10" s="30" customFormat="1" ht="13.15" customHeight="1" x14ac:dyDescent="0.15">
      <c r="A11" s="61" t="s">
        <v>97</v>
      </c>
      <c r="B11" s="310"/>
      <c r="C11"/>
      <c r="D11"/>
      <c r="E11"/>
      <c r="F11"/>
      <c r="G11"/>
      <c r="H11"/>
      <c r="I11"/>
      <c r="J11" s="62"/>
    </row>
    <row r="12" spans="1:10" s="30" customFormat="1" ht="13.15" customHeight="1" x14ac:dyDescent="0.15">
      <c r="A12" s="656" t="s">
        <v>431</v>
      </c>
      <c r="B12" s="657"/>
      <c r="C12" s="657"/>
      <c r="D12" s="657"/>
      <c r="E12" s="657"/>
      <c r="F12" s="657"/>
      <c r="G12" s="657"/>
      <c r="H12" s="657"/>
      <c r="I12" s="657"/>
      <c r="J12" s="658"/>
    </row>
    <row r="13" spans="1:10" s="30" customFormat="1" ht="20.100000000000001" customHeight="1" x14ac:dyDescent="0.15">
      <c r="A13" s="195"/>
      <c r="B13" s="219" t="s">
        <v>96</v>
      </c>
      <c r="C13" s="692" t="str">
        <f>表紙!D10</f>
        <v>（フリガナ）</v>
      </c>
      <c r="D13" s="693"/>
      <c r="E13" s="693"/>
      <c r="F13" s="693"/>
      <c r="G13" s="693"/>
      <c r="H13" s="693"/>
      <c r="I13" s="694"/>
      <c r="J13" s="181"/>
    </row>
    <row r="14" spans="1:10" s="30" customFormat="1" ht="20.100000000000001" customHeight="1" x14ac:dyDescent="0.15">
      <c r="A14" s="196"/>
      <c r="B14" s="233" t="s">
        <v>95</v>
      </c>
      <c r="C14" s="692" t="str">
        <f>表紙!D9</f>
        <v>(20字程度）</v>
      </c>
      <c r="D14" s="693"/>
      <c r="E14" s="693"/>
      <c r="F14" s="693"/>
      <c r="G14" s="693"/>
      <c r="H14" s="693"/>
      <c r="I14" s="694"/>
      <c r="J14" s="181"/>
    </row>
    <row r="15" spans="1:10" s="30" customFormat="1" ht="20.100000000000001" customHeight="1" x14ac:dyDescent="0.15">
      <c r="A15" s="197"/>
      <c r="B15" s="236" t="s">
        <v>388</v>
      </c>
      <c r="C15" s="237" t="str">
        <f>応募用紙1!D30</f>
        <v>選択</v>
      </c>
      <c r="D15" s="721">
        <f>応募用紙1!I30</f>
        <v>0</v>
      </c>
      <c r="E15" s="721"/>
      <c r="F15" s="721">
        <f>応募用紙1!L30</f>
        <v>0</v>
      </c>
      <c r="G15" s="721"/>
      <c r="H15" s="228">
        <f>応募用紙1!O30</f>
        <v>0</v>
      </c>
      <c r="I15" s="229">
        <f>応募用紙1!R30</f>
        <v>0</v>
      </c>
      <c r="J15" s="181"/>
    </row>
    <row r="16" spans="1:10" s="30" customFormat="1" ht="20.100000000000001" customHeight="1" x14ac:dyDescent="0.15">
      <c r="A16" s="197"/>
      <c r="B16" s="197"/>
      <c r="C16" s="230">
        <f>応募用紙1!U30</f>
        <v>0</v>
      </c>
      <c r="D16" s="713">
        <f>応募用紙1!D31</f>
        <v>0</v>
      </c>
      <c r="E16" s="713"/>
      <c r="F16" s="713">
        <f>応募用紙1!I31</f>
        <v>0</v>
      </c>
      <c r="G16" s="713"/>
      <c r="H16" s="311">
        <f>応募用紙1!L31</f>
        <v>0</v>
      </c>
      <c r="I16" s="181">
        <f>応募用紙1!O31</f>
        <v>0</v>
      </c>
      <c r="J16" s="181">
        <f>応募用紙1!O31</f>
        <v>0</v>
      </c>
    </row>
    <row r="17" spans="1:13" s="30" customFormat="1" ht="20.100000000000001" customHeight="1" x14ac:dyDescent="0.15">
      <c r="A17" s="197"/>
      <c r="B17" s="197"/>
      <c r="C17" s="230">
        <f>応募用紙1!R31</f>
        <v>0</v>
      </c>
      <c r="D17" s="713">
        <f>応募用紙1!U31</f>
        <v>0</v>
      </c>
      <c r="E17" s="713"/>
      <c r="F17" s="713">
        <f>応募用紙1!D32</f>
        <v>0</v>
      </c>
      <c r="G17" s="713"/>
      <c r="H17" s="311">
        <f>応募用紙1!I32</f>
        <v>0</v>
      </c>
      <c r="I17" s="181">
        <f>応募用紙1!L32</f>
        <v>0</v>
      </c>
      <c r="J17" s="181">
        <f>応募用紙1!M32</f>
        <v>0</v>
      </c>
    </row>
    <row r="18" spans="1:13" s="30" customFormat="1" ht="20.100000000000001" customHeight="1" x14ac:dyDescent="0.15">
      <c r="A18" s="197"/>
      <c r="B18" s="238" t="s">
        <v>336</v>
      </c>
      <c r="C18" s="695">
        <f>応募用紙1!C33</f>
        <v>0</v>
      </c>
      <c r="D18" s="696"/>
      <c r="E18" s="696"/>
      <c r="F18" s="696"/>
      <c r="G18" s="696"/>
      <c r="H18" s="696"/>
      <c r="I18" s="697"/>
      <c r="J18" s="224"/>
    </row>
    <row r="19" spans="1:13" s="30" customFormat="1" ht="20.100000000000001" customHeight="1" x14ac:dyDescent="0.15">
      <c r="A19" s="198"/>
      <c r="B19" s="234" t="s">
        <v>165</v>
      </c>
      <c r="C19" s="698" t="str">
        <f>応募用紙1!C7</f>
        <v>　面積(延長)：約　　ha　(　　　　　ｍ)　 注：面積又は延長のどちらかを記載</v>
      </c>
      <c r="D19" s="699"/>
      <c r="E19" s="699"/>
      <c r="F19" s="699"/>
      <c r="G19" s="699"/>
      <c r="H19" s="699"/>
      <c r="I19" s="700"/>
      <c r="J19" s="312"/>
      <c r="L19"/>
    </row>
    <row r="20" spans="1:13" s="30" customFormat="1" ht="20.100000000000001" customHeight="1" x14ac:dyDescent="0.15">
      <c r="A20" s="196"/>
      <c r="B20" s="235" t="s">
        <v>162</v>
      </c>
      <c r="C20" s="784" t="str">
        <f>応募用紙1!D9&amp;"（"&amp;応募用紙1!P9&amp;"）"&amp;応募用紙1!Q10</f>
        <v>公園施設（複合遊具）の設置工事</v>
      </c>
      <c r="D20" s="785"/>
      <c r="E20" s="785"/>
      <c r="F20" s="785"/>
      <c r="G20" s="785"/>
      <c r="H20" s="785"/>
      <c r="I20" s="305"/>
      <c r="J20" s="181"/>
    </row>
    <row r="21" spans="1:13" s="30" customFormat="1" ht="20.100000000000001" customHeight="1" x14ac:dyDescent="0.15">
      <c r="A21" s="199"/>
      <c r="B21" s="232" t="s">
        <v>634</v>
      </c>
      <c r="C21" s="772"/>
      <c r="D21" s="773"/>
      <c r="E21" s="773"/>
      <c r="F21" s="773"/>
      <c r="G21" s="773"/>
      <c r="H21" s="773"/>
      <c r="I21" s="774"/>
      <c r="J21" s="181"/>
      <c r="K21" s="193">
        <f>LEN(C21)</f>
        <v>0</v>
      </c>
      <c r="L21" t="s">
        <v>633</v>
      </c>
      <c r="M21" t="s">
        <v>669</v>
      </c>
    </row>
    <row r="22" spans="1:13" s="30" customFormat="1" ht="20.100000000000001" customHeight="1" x14ac:dyDescent="0.15">
      <c r="A22" s="53"/>
      <c r="B22" s="709"/>
      <c r="C22" s="709"/>
      <c r="D22" s="709"/>
      <c r="E22" s="709"/>
      <c r="F22" s="709"/>
      <c r="G22" s="709"/>
      <c r="H22" s="709"/>
      <c r="I22" s="709"/>
      <c r="J22" s="225"/>
    </row>
    <row r="23" spans="1:13" s="30" customFormat="1" ht="14.1" customHeight="1" x14ac:dyDescent="0.15">
      <c r="A23" s="656" t="s">
        <v>670</v>
      </c>
      <c r="B23" s="657"/>
      <c r="C23" s="657"/>
      <c r="D23" s="657"/>
      <c r="E23" s="657"/>
      <c r="F23" s="657"/>
      <c r="G23" s="657"/>
      <c r="H23" s="657"/>
      <c r="I23" s="657"/>
      <c r="J23" s="658"/>
    </row>
    <row r="24" spans="1:13" s="30" customFormat="1" ht="21" customHeight="1" x14ac:dyDescent="0.15">
      <c r="A24" s="200"/>
      <c r="B24" s="313" t="s">
        <v>632</v>
      </c>
      <c r="C24" s="768" t="str">
        <f>応募用紙1!C13</f>
        <v>①開発:    年  月～    年  月</v>
      </c>
      <c r="D24" s="768"/>
      <c r="E24" s="769" t="str">
        <f>応募用紙1!K13</f>
        <v>②育成･設計:    年  月～    年  月</v>
      </c>
      <c r="F24" s="769"/>
      <c r="G24" s="769"/>
      <c r="H24" s="768" t="str">
        <f>応募用紙1!Q13</f>
        <v>③製作:    年  月～    年  月</v>
      </c>
      <c r="I24" s="768"/>
      <c r="J24" s="270"/>
    </row>
    <row r="25" spans="1:13" s="30" customFormat="1" ht="18" customHeight="1" x14ac:dyDescent="0.15">
      <c r="A25" s="200"/>
      <c r="B25" s="313" t="s">
        <v>337</v>
      </c>
      <c r="C25" s="713" t="str">
        <f>応募用紙1!C8</f>
        <v>（西暦）　　年　　月</v>
      </c>
      <c r="D25" s="713"/>
      <c r="E25" s="713"/>
      <c r="F25" s="713"/>
      <c r="G25" s="713"/>
      <c r="H25" s="713"/>
      <c r="I25" s="713"/>
      <c r="J25" s="771"/>
    </row>
    <row r="26" spans="1:13" s="30" customFormat="1" ht="14.1" customHeight="1" x14ac:dyDescent="0.15">
      <c r="A26" s="53"/>
      <c r="B26" s="314"/>
      <c r="C26" s="278"/>
      <c r="D26" s="278"/>
      <c r="E26" s="278"/>
      <c r="F26" s="278"/>
      <c r="G26" s="278"/>
      <c r="H26" s="278"/>
      <c r="I26" s="278"/>
      <c r="J26" s="54"/>
    </row>
    <row r="27" spans="1:13" s="30" customFormat="1" ht="14.1" customHeight="1" x14ac:dyDescent="0.15">
      <c r="A27" s="47" t="s">
        <v>671</v>
      </c>
      <c r="B27" s="315"/>
      <c r="C27" s="278"/>
      <c r="D27" s="278"/>
      <c r="E27" s="278"/>
      <c r="F27" s="278"/>
      <c r="G27" s="278"/>
      <c r="H27" s="278"/>
      <c r="I27" s="278"/>
      <c r="J27" s="54"/>
    </row>
    <row r="28" spans="1:13" s="30" customFormat="1" ht="14.1" customHeight="1" x14ac:dyDescent="0.15">
      <c r="A28" s="200"/>
      <c r="B28" s="313" t="s">
        <v>533</v>
      </c>
      <c r="C28" s="316" t="str">
        <f>応募用紙1!E14</f>
        <v>　万円</v>
      </c>
      <c r="D28" s="657"/>
      <c r="E28" s="657"/>
      <c r="F28" s="657"/>
      <c r="G28" s="657"/>
      <c r="H28" s="657"/>
      <c r="I28" s="657"/>
      <c r="J28" s="54"/>
    </row>
    <row r="29" spans="1:13" s="30" customFormat="1" ht="14.1" customHeight="1" x14ac:dyDescent="0.15">
      <c r="A29" s="53"/>
      <c r="B29" s="278"/>
      <c r="D29" s="278"/>
      <c r="E29" s="278"/>
      <c r="F29" s="278"/>
      <c r="G29" s="278"/>
      <c r="H29" s="278"/>
      <c r="I29" s="278"/>
      <c r="J29" s="54"/>
    </row>
    <row r="30" spans="1:13" s="30" customFormat="1" ht="14.1" customHeight="1" x14ac:dyDescent="0.15">
      <c r="A30" s="53"/>
      <c r="B30" s="701" t="s">
        <v>673</v>
      </c>
      <c r="C30" s="701"/>
      <c r="D30" s="701"/>
      <c r="E30" s="701"/>
      <c r="F30" s="701"/>
      <c r="G30" s="701"/>
      <c r="H30" s="701"/>
      <c r="I30" s="701"/>
      <c r="J30" s="54"/>
    </row>
    <row r="31" spans="1:13" s="30" customFormat="1" ht="14.1" customHeight="1" x14ac:dyDescent="0.15">
      <c r="A31" s="53"/>
      <c r="B31" s="727" t="s">
        <v>674</v>
      </c>
      <c r="C31" s="728"/>
      <c r="D31" s="728"/>
      <c r="E31" s="728"/>
      <c r="F31" s="728"/>
      <c r="G31" s="728"/>
      <c r="H31" s="728"/>
      <c r="I31" s="729"/>
      <c r="J31" s="54"/>
      <c r="K31" s="302">
        <f>LEN(B31)</f>
        <v>70</v>
      </c>
    </row>
    <row r="32" spans="1:13" s="30" customFormat="1" ht="14.1" customHeight="1" x14ac:dyDescent="0.15">
      <c r="A32" s="53"/>
      <c r="B32" s="730"/>
      <c r="C32" s="731"/>
      <c r="D32" s="731"/>
      <c r="E32" s="731"/>
      <c r="F32" s="731"/>
      <c r="G32" s="731"/>
      <c r="H32" s="731"/>
      <c r="I32" s="732"/>
      <c r="J32" s="54"/>
    </row>
    <row r="33" spans="1:13" s="30" customFormat="1" ht="14.1" customHeight="1" x14ac:dyDescent="0.15">
      <c r="A33" s="53"/>
      <c r="B33" s="733"/>
      <c r="C33" s="734"/>
      <c r="D33" s="734"/>
      <c r="E33" s="734"/>
      <c r="F33" s="734"/>
      <c r="G33" s="734"/>
      <c r="H33" s="734"/>
      <c r="I33" s="735"/>
      <c r="J33" s="54"/>
    </row>
    <row r="34" spans="1:13" s="30" customFormat="1" ht="14.1" customHeight="1" x14ac:dyDescent="0.15">
      <c r="A34" s="53"/>
      <c r="B34" s="278"/>
      <c r="D34" s="278"/>
      <c r="E34" s="278"/>
      <c r="F34" s="278"/>
      <c r="G34" s="278"/>
      <c r="H34" s="278"/>
      <c r="I34" s="278"/>
      <c r="J34" s="54"/>
    </row>
    <row r="35" spans="1:13" s="30" customFormat="1" ht="14.1" customHeight="1" x14ac:dyDescent="0.15">
      <c r="A35" s="259" t="s">
        <v>672</v>
      </c>
      <c r="B35"/>
      <c r="C35"/>
      <c r="D35"/>
      <c r="E35"/>
      <c r="F35" s="278"/>
      <c r="G35" s="278"/>
      <c r="H35" s="279" t="s">
        <v>538</v>
      </c>
      <c r="I35" s="72" t="s">
        <v>539</v>
      </c>
      <c r="J35" s="54"/>
      <c r="L35" t="s">
        <v>548</v>
      </c>
      <c r="M35" t="s">
        <v>549</v>
      </c>
    </row>
    <row r="36" spans="1:13" s="30" customFormat="1" ht="14.1" customHeight="1" x14ac:dyDescent="0.15">
      <c r="A36" s="259" t="s">
        <v>675</v>
      </c>
      <c r="B36"/>
      <c r="C36"/>
      <c r="D36"/>
      <c r="E36"/>
      <c r="F36" s="278"/>
      <c r="G36" s="278"/>
      <c r="H36" s="278"/>
      <c r="I36" s="278"/>
      <c r="J36" s="54"/>
    </row>
    <row r="37" spans="1:13" s="30" customFormat="1" ht="14.1" customHeight="1" x14ac:dyDescent="0.15">
      <c r="A37" s="271"/>
      <c r="B37" s="775"/>
      <c r="C37" s="776"/>
      <c r="D37" s="776"/>
      <c r="E37" s="776"/>
      <c r="F37" s="776"/>
      <c r="G37" s="776"/>
      <c r="H37" s="776"/>
      <c r="I37" s="777"/>
      <c r="J37" s="260"/>
      <c r="K37" s="302">
        <f>LEN(B37)</f>
        <v>0</v>
      </c>
    </row>
    <row r="38" spans="1:13" s="30" customFormat="1" ht="14.1" customHeight="1" x14ac:dyDescent="0.15">
      <c r="A38" s="271"/>
      <c r="B38" s="778"/>
      <c r="C38" s="779"/>
      <c r="D38" s="779"/>
      <c r="E38" s="779"/>
      <c r="F38" s="779"/>
      <c r="G38" s="779"/>
      <c r="H38" s="779"/>
      <c r="I38" s="780"/>
      <c r="J38" s="260"/>
    </row>
    <row r="39" spans="1:13" s="30" customFormat="1" ht="14.1" customHeight="1" x14ac:dyDescent="0.15">
      <c r="A39" s="271"/>
      <c r="B39" s="781"/>
      <c r="C39" s="782"/>
      <c r="D39" s="782"/>
      <c r="E39" s="782"/>
      <c r="F39" s="782"/>
      <c r="G39" s="782"/>
      <c r="H39" s="782"/>
      <c r="I39" s="783"/>
      <c r="J39" s="260"/>
    </row>
    <row r="40" spans="1:13" s="30" customFormat="1" ht="14.1" customHeight="1" x14ac:dyDescent="0.15">
      <c r="A40" s="307" t="s">
        <v>537</v>
      </c>
      <c r="B40"/>
      <c r="C40"/>
      <c r="D40"/>
      <c r="E40"/>
      <c r="F40" s="62"/>
      <c r="G40" s="278"/>
      <c r="H40" s="317" t="s">
        <v>540</v>
      </c>
      <c r="I40" s="318" t="s">
        <v>541</v>
      </c>
      <c r="J40" s="261"/>
      <c r="L40" t="s">
        <v>514</v>
      </c>
      <c r="M40" t="s">
        <v>515</v>
      </c>
    </row>
    <row r="41" spans="1:13" s="30" customFormat="1" ht="14.1" customHeight="1" x14ac:dyDescent="0.15">
      <c r="A41" s="259" t="s">
        <v>562</v>
      </c>
      <c r="B41"/>
      <c r="C41"/>
      <c r="D41"/>
      <c r="E41"/>
      <c r="F41" s="62"/>
      <c r="G41" s="278"/>
      <c r="H41" s="278"/>
      <c r="I41" s="278"/>
      <c r="J41" s="54"/>
    </row>
    <row r="42" spans="1:13" s="30" customFormat="1" ht="14.1" customHeight="1" x14ac:dyDescent="0.15">
      <c r="A42" s="271"/>
      <c r="B42" s="741"/>
      <c r="C42" s="742"/>
      <c r="D42" s="742"/>
      <c r="E42" s="742"/>
      <c r="F42" s="742"/>
      <c r="G42" s="742"/>
      <c r="H42" s="742"/>
      <c r="I42" s="743"/>
      <c r="J42" s="260"/>
      <c r="K42" s="302">
        <f>LEN(B42)</f>
        <v>0</v>
      </c>
    </row>
    <row r="43" spans="1:13" s="30" customFormat="1" ht="14.1" customHeight="1" x14ac:dyDescent="0.15">
      <c r="A43" s="271"/>
      <c r="B43" s="744"/>
      <c r="C43" s="745"/>
      <c r="D43" s="745"/>
      <c r="E43" s="745"/>
      <c r="F43" s="745"/>
      <c r="G43" s="745"/>
      <c r="H43" s="745"/>
      <c r="I43" s="746"/>
      <c r="J43" s="260"/>
    </row>
    <row r="44" spans="1:13" s="30" customFormat="1" ht="14.1" customHeight="1" x14ac:dyDescent="0.15">
      <c r="A44" s="271"/>
      <c r="B44" s="747"/>
      <c r="C44" s="748"/>
      <c r="D44" s="748"/>
      <c r="E44" s="748"/>
      <c r="F44" s="748"/>
      <c r="G44" s="748"/>
      <c r="H44" s="748"/>
      <c r="I44" s="749"/>
      <c r="J44" s="260"/>
    </row>
    <row r="45" spans="1:13" s="30" customFormat="1" ht="14.1" customHeight="1" x14ac:dyDescent="0.15">
      <c r="A45" s="307" t="s">
        <v>542</v>
      </c>
      <c r="B45"/>
      <c r="C45"/>
      <c r="D45"/>
      <c r="E45"/>
      <c r="F45"/>
      <c r="G45" s="278"/>
      <c r="H45" s="317" t="s">
        <v>540</v>
      </c>
      <c r="I45" s="318" t="s">
        <v>541</v>
      </c>
      <c r="J45" s="261"/>
      <c r="L45" t="s">
        <v>514</v>
      </c>
      <c r="M45" t="s">
        <v>515</v>
      </c>
    </row>
    <row r="46" spans="1:13" s="30" customFormat="1" ht="14.1" customHeight="1" x14ac:dyDescent="0.15">
      <c r="A46" s="259" t="s">
        <v>561</v>
      </c>
      <c r="B46"/>
      <c r="C46"/>
      <c r="D46"/>
      <c r="E46"/>
      <c r="F46" s="62"/>
      <c r="G46" s="278"/>
      <c r="H46" s="278"/>
      <c r="I46" s="278"/>
      <c r="J46" s="54"/>
    </row>
    <row r="47" spans="1:13" s="30" customFormat="1" ht="14.1" customHeight="1" x14ac:dyDescent="0.15">
      <c r="A47" s="259"/>
      <c r="B47" s="750"/>
      <c r="C47" s="751"/>
      <c r="D47" s="751"/>
      <c r="E47" s="751"/>
      <c r="F47" s="751"/>
      <c r="G47" s="751"/>
      <c r="H47" s="751"/>
      <c r="I47" s="752"/>
      <c r="J47" s="54"/>
      <c r="K47" s="302">
        <f>LEN(B47)</f>
        <v>0</v>
      </c>
    </row>
    <row r="48" spans="1:13" s="30" customFormat="1" ht="14.1" customHeight="1" x14ac:dyDescent="0.15">
      <c r="A48" s="259"/>
      <c r="B48" s="753"/>
      <c r="C48" s="754"/>
      <c r="D48" s="754"/>
      <c r="E48" s="754"/>
      <c r="F48" s="754"/>
      <c r="G48" s="754"/>
      <c r="H48" s="754"/>
      <c r="I48" s="755"/>
      <c r="J48" s="54"/>
    </row>
    <row r="49" spans="1:13" s="30" customFormat="1" ht="14.1" customHeight="1" x14ac:dyDescent="0.15">
      <c r="A49" s="259"/>
      <c r="B49" s="756"/>
      <c r="C49" s="757"/>
      <c r="D49" s="757"/>
      <c r="E49" s="757"/>
      <c r="F49" s="757"/>
      <c r="G49" s="757"/>
      <c r="H49" s="757"/>
      <c r="I49" s="758"/>
      <c r="J49" s="54"/>
    </row>
    <row r="50" spans="1:13" s="30" customFormat="1" ht="14.1" customHeight="1" x14ac:dyDescent="0.15">
      <c r="A50" s="307" t="s">
        <v>535</v>
      </c>
      <c r="B50" s="319"/>
      <c r="C50" s="319"/>
      <c r="D50" s="319"/>
      <c r="E50" s="319"/>
      <c r="F50" s="319"/>
      <c r="G50" s="278"/>
      <c r="H50" s="278"/>
      <c r="I50" s="278"/>
      <c r="J50" s="54"/>
    </row>
    <row r="51" spans="1:13" s="30" customFormat="1" ht="14.1" customHeight="1" x14ac:dyDescent="0.15">
      <c r="A51" s="259" t="s">
        <v>536</v>
      </c>
      <c r="B51" s="319"/>
      <c r="C51" s="319"/>
      <c r="D51" s="319"/>
      <c r="E51" s="319"/>
      <c r="F51" s="319"/>
      <c r="G51" s="278"/>
      <c r="H51" s="317" t="s">
        <v>543</v>
      </c>
      <c r="I51" s="72" t="s">
        <v>545</v>
      </c>
      <c r="J51" s="260"/>
      <c r="L51" t="s">
        <v>546</v>
      </c>
      <c r="M51" t="s">
        <v>547</v>
      </c>
    </row>
    <row r="52" spans="1:13" s="30" customFormat="1" ht="14.1" customHeight="1" x14ac:dyDescent="0.15">
      <c r="A52" s="259"/>
      <c r="B52" s="319" t="s">
        <v>563</v>
      </c>
      <c r="C52" s="319"/>
      <c r="D52" s="319"/>
      <c r="E52" s="319"/>
      <c r="F52" s="319"/>
      <c r="G52" s="278"/>
      <c r="H52" s="278"/>
      <c r="I52" s="278"/>
      <c r="J52" s="54"/>
    </row>
    <row r="53" spans="1:13" s="30" customFormat="1" ht="14.1" customHeight="1" x14ac:dyDescent="0.15">
      <c r="A53" s="268" t="s">
        <v>544</v>
      </c>
      <c r="B53" s="759"/>
      <c r="C53" s="760"/>
      <c r="D53" s="760"/>
      <c r="E53" s="760"/>
      <c r="F53" s="760"/>
      <c r="G53" s="760"/>
      <c r="H53" s="760"/>
      <c r="I53" s="761"/>
      <c r="J53" s="269"/>
      <c r="K53" s="302">
        <f>LEN(B53)</f>
        <v>0</v>
      </c>
    </row>
    <row r="54" spans="1:13" s="30" customFormat="1" ht="14.1" customHeight="1" x14ac:dyDescent="0.15">
      <c r="A54" s="268"/>
      <c r="B54" s="762"/>
      <c r="C54" s="763"/>
      <c r="D54" s="763"/>
      <c r="E54" s="763"/>
      <c r="F54" s="763"/>
      <c r="G54" s="763"/>
      <c r="H54" s="763"/>
      <c r="I54" s="764"/>
      <c r="J54" s="269"/>
    </row>
    <row r="55" spans="1:13" s="30" customFormat="1" ht="14.1" customHeight="1" x14ac:dyDescent="0.15">
      <c r="A55" s="268"/>
      <c r="B55" s="765"/>
      <c r="C55" s="766"/>
      <c r="D55" s="766"/>
      <c r="E55" s="766"/>
      <c r="F55" s="766"/>
      <c r="G55" s="766"/>
      <c r="H55" s="766"/>
      <c r="I55" s="767"/>
      <c r="J55" s="269"/>
    </row>
    <row r="56" spans="1:13" s="30" customFormat="1" ht="14.1" customHeight="1" x14ac:dyDescent="0.15">
      <c r="A56" s="738" t="s">
        <v>534</v>
      </c>
      <c r="B56" s="739"/>
      <c r="C56" s="739"/>
      <c r="D56" s="739"/>
      <c r="E56" s="739"/>
      <c r="F56" s="739"/>
      <c r="G56" s="739"/>
      <c r="H56" s="739"/>
      <c r="I56" s="739"/>
      <c r="J56" s="740"/>
    </row>
    <row r="57" spans="1:13" s="30" customFormat="1" ht="31.5" customHeight="1" x14ac:dyDescent="0.15">
      <c r="A57" s="656" t="s">
        <v>454</v>
      </c>
      <c r="B57" s="657"/>
      <c r="C57" s="657"/>
      <c r="D57" s="657"/>
      <c r="E57" s="657"/>
      <c r="F57" s="657"/>
      <c r="G57" s="657"/>
      <c r="H57" s="657"/>
      <c r="I57" s="657"/>
      <c r="J57" s="658"/>
    </row>
    <row r="58" spans="1:13" s="30" customFormat="1" ht="18.75" customHeight="1" x14ac:dyDescent="0.15">
      <c r="A58" s="254"/>
      <c r="B58" s="320" t="s">
        <v>512</v>
      </c>
      <c r="C58" s="320" t="s">
        <v>513</v>
      </c>
      <c r="D58" s="278"/>
      <c r="E58" s="278"/>
      <c r="F58" s="278"/>
      <c r="G58" s="278"/>
      <c r="H58" s="278"/>
      <c r="I58" s="278"/>
      <c r="J58" s="54"/>
      <c r="K58" s="255"/>
      <c r="L58" s="251" t="s">
        <v>514</v>
      </c>
      <c r="M58" s="251" t="s">
        <v>515</v>
      </c>
    </row>
    <row r="59" spans="1:13" s="30" customFormat="1" ht="9" customHeight="1" x14ac:dyDescent="0.15">
      <c r="A59" s="53"/>
      <c r="B59" s="278"/>
      <c r="C59" s="278"/>
      <c r="D59" s="278"/>
      <c r="E59" s="278"/>
      <c r="F59" s="278"/>
      <c r="G59" s="278"/>
      <c r="H59" s="278"/>
      <c r="I59" s="278"/>
      <c r="J59" s="54"/>
    </row>
    <row r="60" spans="1:13" s="30" customFormat="1" ht="20.100000000000001" customHeight="1" x14ac:dyDescent="0.15">
      <c r="A60" s="656" t="s">
        <v>520</v>
      </c>
      <c r="B60" s="657"/>
      <c r="C60" s="770" t="s">
        <v>521</v>
      </c>
      <c r="D60" s="770"/>
      <c r="E60" s="770"/>
      <c r="F60" s="770"/>
      <c r="G60" s="770"/>
      <c r="H60" s="770"/>
      <c r="I60" s="278"/>
      <c r="J60" s="54"/>
      <c r="L60"/>
    </row>
    <row r="61" spans="1:13" s="30" customFormat="1" ht="20.100000000000001" customHeight="1" x14ac:dyDescent="0.15">
      <c r="A61" s="656"/>
      <c r="B61" s="657"/>
      <c r="C61" s="770" t="s">
        <v>522</v>
      </c>
      <c r="D61" s="770"/>
      <c r="E61" s="770"/>
      <c r="F61" s="770"/>
      <c r="G61" s="770"/>
      <c r="H61" s="770"/>
      <c r="I61" s="278"/>
      <c r="J61" s="54"/>
    </row>
    <row r="62" spans="1:13" s="30" customFormat="1" ht="19.5" customHeight="1" x14ac:dyDescent="0.15">
      <c r="A62" s="267"/>
      <c r="B62" s="725" t="s">
        <v>292</v>
      </c>
      <c r="C62" s="725"/>
      <c r="D62" s="725"/>
      <c r="E62" s="725"/>
      <c r="F62" s="725"/>
      <c r="G62" s="725"/>
      <c r="H62" s="725"/>
      <c r="I62" s="725"/>
      <c r="J62" s="54"/>
    </row>
    <row r="63" spans="1:13" s="30" customFormat="1" ht="71.25" customHeight="1" x14ac:dyDescent="0.15">
      <c r="A63" s="308"/>
      <c r="B63" s="722"/>
      <c r="C63" s="723"/>
      <c r="D63" s="723"/>
      <c r="E63" s="723"/>
      <c r="F63" s="723"/>
      <c r="G63" s="723"/>
      <c r="H63" s="723"/>
      <c r="I63" s="724"/>
      <c r="J63" s="308"/>
      <c r="K63" s="302">
        <f>LEN(B63)</f>
        <v>0</v>
      </c>
    </row>
    <row r="64" spans="1:13" s="30" customFormat="1" ht="10.5" customHeight="1" x14ac:dyDescent="0.15">
      <c r="A64" s="272"/>
      <c r="B64" s="273"/>
      <c r="C64" s="273"/>
      <c r="D64" s="273"/>
      <c r="E64" s="273"/>
      <c r="F64" s="273"/>
      <c r="G64" s="273"/>
      <c r="H64" s="273"/>
      <c r="I64" s="273"/>
      <c r="J64" s="274"/>
    </row>
    <row r="65" spans="1:11" s="30" customFormat="1" ht="24.75" customHeight="1" x14ac:dyDescent="0.15">
      <c r="A65" s="59" t="s">
        <v>419</v>
      </c>
      <c r="B65" s="59"/>
      <c r="C65" s="60"/>
      <c r="D65" s="60"/>
      <c r="E65" s="60"/>
      <c r="F65" s="60"/>
      <c r="G65" s="60"/>
      <c r="H65"/>
      <c r="I65"/>
      <c r="J65" s="227" t="s">
        <v>92</v>
      </c>
    </row>
    <row r="66" spans="1:11" s="30" customFormat="1" ht="24.75" customHeight="1" x14ac:dyDescent="0.15">
      <c r="A66" s="59"/>
      <c r="B66" s="59"/>
      <c r="C66" s="60"/>
      <c r="D66" s="60"/>
      <c r="E66" s="60"/>
      <c r="F66" s="60"/>
      <c r="G66" s="60"/>
      <c r="H66"/>
      <c r="I66" s="736" t="s">
        <v>0</v>
      </c>
      <c r="J66" s="737"/>
    </row>
    <row r="67" spans="1:11" s="30" customFormat="1" ht="24.75" customHeight="1" x14ac:dyDescent="0.15">
      <c r="A67" s="726" t="str">
        <f>"作品名："&amp;表紙!D9</f>
        <v>作品名：(20字程度）</v>
      </c>
      <c r="B67" s="726"/>
      <c r="C67" s="726"/>
      <c r="D67" s="726"/>
      <c r="E67" s="726"/>
      <c r="F67" s="726"/>
      <c r="G67" s="726"/>
      <c r="H67" s="726"/>
      <c r="I67" s="711">
        <f>応募用紙1!T3</f>
        <v>0</v>
      </c>
      <c r="J67" s="712"/>
    </row>
    <row r="68" spans="1:11" s="30" customFormat="1" ht="24.75" customHeight="1" x14ac:dyDescent="0.15">
      <c r="A68" s="59"/>
      <c r="B68" s="59"/>
      <c r="C68" s="60"/>
      <c r="D68" s="60"/>
      <c r="E68" s="60"/>
      <c r="F68" s="60"/>
      <c r="G68" s="60"/>
      <c r="H68"/>
      <c r="I68" s="711"/>
      <c r="J68" s="712"/>
    </row>
    <row r="69" spans="1:11" ht="15.6" customHeight="1" x14ac:dyDescent="0.15">
      <c r="A69" s="683" t="s">
        <v>46</v>
      </c>
      <c r="B69" s="684"/>
      <c r="C69" s="659"/>
      <c r="D69" s="660"/>
      <c r="E69" s="660"/>
      <c r="F69" s="660"/>
      <c r="G69" s="660"/>
      <c r="H69" s="660"/>
      <c r="I69" s="660"/>
      <c r="J69" s="661"/>
      <c r="K69" s="30"/>
    </row>
    <row r="70" spans="1:11" ht="15.6" customHeight="1" x14ac:dyDescent="0.15">
      <c r="A70" s="685"/>
      <c r="B70" s="686"/>
      <c r="C70" s="400"/>
      <c r="D70" s="401"/>
      <c r="E70" s="401"/>
      <c r="F70" s="401"/>
      <c r="G70" s="401"/>
      <c r="H70" s="401"/>
      <c r="I70" s="401"/>
      <c r="J70" s="402"/>
    </row>
    <row r="71" spans="1:11" ht="15.6" customHeight="1" x14ac:dyDescent="0.15">
      <c r="A71" s="687" t="s">
        <v>64</v>
      </c>
      <c r="B71" s="688"/>
      <c r="C71" s="659"/>
      <c r="D71" s="660"/>
      <c r="E71" s="660"/>
      <c r="F71" s="660"/>
      <c r="G71" s="660"/>
      <c r="H71" s="660"/>
      <c r="I71" s="660"/>
      <c r="J71" s="661"/>
    </row>
    <row r="72" spans="1:11" ht="15.6" customHeight="1" x14ac:dyDescent="0.15">
      <c r="A72" s="689"/>
      <c r="B72" s="690"/>
      <c r="C72" s="400"/>
      <c r="D72" s="401"/>
      <c r="E72" s="401"/>
      <c r="F72" s="401"/>
      <c r="G72" s="401"/>
      <c r="H72" s="401"/>
      <c r="I72" s="401"/>
      <c r="J72" s="402"/>
    </row>
    <row r="73" spans="1:11" ht="20.100000000000001" customHeight="1" x14ac:dyDescent="0.15">
      <c r="A73" s="677" t="s">
        <v>10</v>
      </c>
      <c r="B73" s="678"/>
      <c r="C73" s="659" t="s">
        <v>41</v>
      </c>
      <c r="D73" s="660"/>
      <c r="E73" s="660"/>
      <c r="F73" s="660"/>
      <c r="G73" s="660"/>
      <c r="H73" s="660"/>
      <c r="I73" s="660"/>
      <c r="J73" s="661"/>
    </row>
    <row r="74" spans="1:11" ht="20.100000000000001" customHeight="1" x14ac:dyDescent="0.15">
      <c r="A74" s="679"/>
      <c r="B74" s="680"/>
      <c r="C74" s="400"/>
      <c r="D74" s="401"/>
      <c r="E74" s="401"/>
      <c r="F74" s="401"/>
      <c r="G74" s="401"/>
      <c r="H74" s="401"/>
      <c r="I74" s="401"/>
      <c r="J74" s="402"/>
    </row>
    <row r="75" spans="1:11" ht="20.100000000000001" customHeight="1" x14ac:dyDescent="0.15">
      <c r="A75" s="677" t="s">
        <v>11</v>
      </c>
      <c r="B75" s="678"/>
      <c r="C75" s="50" t="s">
        <v>42</v>
      </c>
      <c r="D75" s="671"/>
      <c r="E75" s="671"/>
      <c r="F75" s="671"/>
      <c r="G75" s="671"/>
      <c r="H75" s="671"/>
      <c r="I75" s="671"/>
      <c r="J75" s="671"/>
    </row>
    <row r="76" spans="1:11" ht="20.100000000000001" customHeight="1" x14ac:dyDescent="0.15">
      <c r="A76" s="681"/>
      <c r="B76" s="682"/>
      <c r="C76" s="50" t="s">
        <v>43</v>
      </c>
      <c r="D76" s="671"/>
      <c r="E76" s="671"/>
      <c r="F76" s="671"/>
      <c r="G76" s="671"/>
      <c r="H76" s="671"/>
      <c r="I76" s="671"/>
      <c r="J76" s="671"/>
    </row>
    <row r="77" spans="1:11" ht="20.100000000000001" customHeight="1" x14ac:dyDescent="0.15">
      <c r="A77" s="679"/>
      <c r="B77" s="680"/>
      <c r="C77" s="50" t="s">
        <v>44</v>
      </c>
      <c r="D77" s="671"/>
      <c r="E77" s="671"/>
      <c r="F77" s="671"/>
      <c r="G77" s="671"/>
      <c r="H77" s="671"/>
      <c r="I77" s="671"/>
      <c r="J77" s="671"/>
    </row>
    <row r="78" spans="1:11" ht="9" customHeight="1" x14ac:dyDescent="0.15">
      <c r="A78" s="14"/>
      <c r="B78" s="231"/>
      <c r="C78" s="4"/>
      <c r="D78" s="4"/>
      <c r="E78" s="4"/>
      <c r="F78" s="4"/>
      <c r="G78" s="4"/>
      <c r="H78" s="4"/>
      <c r="I78" s="4"/>
      <c r="J78" s="15"/>
    </row>
    <row r="79" spans="1:11" ht="20.100000000000001" customHeight="1" x14ac:dyDescent="0.15">
      <c r="A79" s="16"/>
      <c r="B79" s="72"/>
      <c r="C79" s="3" t="s">
        <v>12</v>
      </c>
      <c r="D79" s="3"/>
      <c r="E79" s="3"/>
      <c r="F79" s="5"/>
      <c r="G79" s="5"/>
      <c r="H79" s="5"/>
      <c r="I79" s="5"/>
      <c r="J79" s="17"/>
    </row>
    <row r="80" spans="1:11" ht="20.100000000000001" customHeight="1" x14ac:dyDescent="0.15">
      <c r="A80" s="18"/>
      <c r="B80" s="5"/>
      <c r="C80" s="5"/>
      <c r="D80" s="5"/>
      <c r="E80" s="5"/>
      <c r="F80" s="3" t="s">
        <v>139</v>
      </c>
      <c r="G80" s="3"/>
      <c r="H80" s="5"/>
      <c r="I80" s="5"/>
      <c r="J80" s="17"/>
    </row>
    <row r="81" spans="1:10" ht="20.100000000000001" customHeight="1" x14ac:dyDescent="0.15">
      <c r="A81" s="18"/>
      <c r="B81" s="5"/>
      <c r="C81" s="34" t="s">
        <v>66</v>
      </c>
      <c r="D81" s="672"/>
      <c r="E81" s="672"/>
      <c r="F81" s="672"/>
      <c r="G81" s="672"/>
      <c r="H81" s="672"/>
      <c r="I81" s="223"/>
      <c r="J81" s="17"/>
    </row>
    <row r="82" spans="1:10" ht="20.100000000000001" customHeight="1" x14ac:dyDescent="0.15">
      <c r="A82" s="18"/>
      <c r="B82" s="5"/>
      <c r="C82" s="55" t="s">
        <v>65</v>
      </c>
      <c r="D82" s="676"/>
      <c r="E82" s="676"/>
      <c r="F82" s="676"/>
      <c r="G82" s="676"/>
      <c r="H82" s="676"/>
      <c r="I82" s="35"/>
      <c r="J82" s="17"/>
    </row>
    <row r="83" spans="1:10" ht="9" customHeight="1" x14ac:dyDescent="0.15">
      <c r="A83" s="19"/>
      <c r="B83" s="6"/>
      <c r="C83" s="6"/>
      <c r="D83" s="6"/>
      <c r="E83" s="6"/>
      <c r="F83" s="6"/>
      <c r="G83" s="6"/>
      <c r="H83" s="6"/>
      <c r="I83" s="6"/>
      <c r="J83" s="20"/>
    </row>
    <row r="84" spans="1:10" ht="9" customHeight="1" x14ac:dyDescent="0.15">
      <c r="A84" s="57"/>
      <c r="B84" s="22"/>
      <c r="C84" s="22"/>
      <c r="D84" s="22"/>
      <c r="E84" s="22"/>
      <c r="F84" s="22"/>
      <c r="G84" s="22"/>
      <c r="H84" s="22"/>
      <c r="I84" s="22"/>
      <c r="J84" s="58"/>
    </row>
    <row r="85" spans="1:10" ht="20.100000000000001" customHeight="1" x14ac:dyDescent="0.15">
      <c r="A85" s="673" t="s">
        <v>13</v>
      </c>
      <c r="B85" s="674"/>
      <c r="C85" s="674"/>
      <c r="D85" s="674"/>
      <c r="E85" s="674"/>
      <c r="F85" s="674"/>
      <c r="G85" s="674"/>
      <c r="H85" s="674"/>
      <c r="I85" s="674"/>
      <c r="J85" s="675"/>
    </row>
    <row r="86" spans="1:10" ht="17.45" customHeight="1" x14ac:dyDescent="0.15">
      <c r="A86" s="662"/>
      <c r="B86" s="663"/>
      <c r="C86" s="663"/>
      <c r="D86" s="663"/>
      <c r="E86" s="663"/>
      <c r="F86" s="663"/>
      <c r="G86" s="663"/>
      <c r="H86" s="663"/>
      <c r="I86" s="663"/>
      <c r="J86" s="664"/>
    </row>
    <row r="87" spans="1:10" ht="17.45" customHeight="1" x14ac:dyDescent="0.15">
      <c r="A87" s="665"/>
      <c r="B87" s="666"/>
      <c r="C87" s="666"/>
      <c r="D87" s="666"/>
      <c r="E87" s="666"/>
      <c r="F87" s="666"/>
      <c r="G87" s="666"/>
      <c r="H87" s="666"/>
      <c r="I87" s="666"/>
      <c r="J87" s="667"/>
    </row>
    <row r="88" spans="1:10" ht="17.45" customHeight="1" x14ac:dyDescent="0.15">
      <c r="A88" s="665"/>
      <c r="B88" s="666"/>
      <c r="C88" s="666"/>
      <c r="D88" s="666"/>
      <c r="E88" s="666"/>
      <c r="F88" s="666"/>
      <c r="G88" s="666"/>
      <c r="H88" s="666"/>
      <c r="I88" s="666"/>
      <c r="J88" s="667"/>
    </row>
    <row r="89" spans="1:10" ht="17.45" customHeight="1" x14ac:dyDescent="0.15">
      <c r="A89" s="665"/>
      <c r="B89" s="666"/>
      <c r="C89" s="666"/>
      <c r="D89" s="666"/>
      <c r="E89" s="666"/>
      <c r="F89" s="666"/>
      <c r="G89" s="666"/>
      <c r="H89" s="666"/>
      <c r="I89" s="666"/>
      <c r="J89" s="667"/>
    </row>
    <row r="90" spans="1:10" ht="17.45" customHeight="1" x14ac:dyDescent="0.15">
      <c r="A90" s="668"/>
      <c r="B90" s="669"/>
      <c r="C90" s="669"/>
      <c r="D90" s="669"/>
      <c r="E90" s="669"/>
      <c r="F90" s="669"/>
      <c r="G90" s="669"/>
      <c r="H90" s="669"/>
      <c r="I90" s="669"/>
      <c r="J90" s="670"/>
    </row>
    <row r="91" spans="1:10" ht="20.100000000000001" customHeight="1" x14ac:dyDescent="0.15">
      <c r="A91" s="656" t="s">
        <v>14</v>
      </c>
      <c r="B91" s="657"/>
      <c r="C91" s="657"/>
      <c r="D91" s="657"/>
      <c r="E91" s="657"/>
      <c r="F91" s="657"/>
      <c r="G91" s="657"/>
      <c r="H91" s="657"/>
      <c r="I91" s="657"/>
      <c r="J91" s="658"/>
    </row>
    <row r="92" spans="1:10" ht="20.100000000000001" customHeight="1" x14ac:dyDescent="0.15">
      <c r="A92" s="653" t="s">
        <v>40</v>
      </c>
      <c r="B92" s="654"/>
      <c r="C92" s="654"/>
      <c r="D92" s="654"/>
      <c r="E92" s="654"/>
      <c r="F92" s="654"/>
      <c r="G92" s="654"/>
      <c r="H92" s="654"/>
      <c r="I92" s="654"/>
      <c r="J92" s="655"/>
    </row>
    <row r="93" spans="1:10" ht="13.15" customHeight="1" x14ac:dyDescent="0.15"/>
    <row r="94" spans="1:10" ht="13.15" customHeight="1" x14ac:dyDescent="0.15"/>
  </sheetData>
  <mergeCells count="63">
    <mergeCell ref="C74:J74"/>
    <mergeCell ref="I2:J2"/>
    <mergeCell ref="A61:B61"/>
    <mergeCell ref="C60:H60"/>
    <mergeCell ref="F16:G16"/>
    <mergeCell ref="D17:E17"/>
    <mergeCell ref="C25:J25"/>
    <mergeCell ref="C61:H61"/>
    <mergeCell ref="C21:I21"/>
    <mergeCell ref="B22:I22"/>
    <mergeCell ref="A23:J23"/>
    <mergeCell ref="A60:B60"/>
    <mergeCell ref="A57:J57"/>
    <mergeCell ref="B37:I39"/>
    <mergeCell ref="C20:H20"/>
    <mergeCell ref="A8:J8"/>
    <mergeCell ref="D28:I28"/>
    <mergeCell ref="C24:D24"/>
    <mergeCell ref="E24:G24"/>
    <mergeCell ref="H24:I24"/>
    <mergeCell ref="B30:I30"/>
    <mergeCell ref="B63:I63"/>
    <mergeCell ref="B62:I62"/>
    <mergeCell ref="I67:J68"/>
    <mergeCell ref="A67:H67"/>
    <mergeCell ref="B31:I33"/>
    <mergeCell ref="I66:J66"/>
    <mergeCell ref="A56:J56"/>
    <mergeCell ref="B42:I44"/>
    <mergeCell ref="B47:I49"/>
    <mergeCell ref="B53:I55"/>
    <mergeCell ref="I1:J1"/>
    <mergeCell ref="C14:I14"/>
    <mergeCell ref="C18:I18"/>
    <mergeCell ref="C19:I19"/>
    <mergeCell ref="C13:I13"/>
    <mergeCell ref="A4:H4"/>
    <mergeCell ref="A3:H3"/>
    <mergeCell ref="A5:H5"/>
    <mergeCell ref="A6:J6"/>
    <mergeCell ref="I3:J5"/>
    <mergeCell ref="F17:G17"/>
    <mergeCell ref="A7:J7"/>
    <mergeCell ref="A12:J12"/>
    <mergeCell ref="D15:E15"/>
    <mergeCell ref="F15:G15"/>
    <mergeCell ref="D16:E16"/>
    <mergeCell ref="A92:J92"/>
    <mergeCell ref="A91:J91"/>
    <mergeCell ref="C69:J70"/>
    <mergeCell ref="A86:J90"/>
    <mergeCell ref="D75:J75"/>
    <mergeCell ref="D76:J76"/>
    <mergeCell ref="D81:H81"/>
    <mergeCell ref="A85:J85"/>
    <mergeCell ref="D77:J77"/>
    <mergeCell ref="D82:H82"/>
    <mergeCell ref="C73:J73"/>
    <mergeCell ref="C71:J72"/>
    <mergeCell ref="A73:B74"/>
    <mergeCell ref="A75:B77"/>
    <mergeCell ref="A69:B70"/>
    <mergeCell ref="A71:B72"/>
  </mergeCells>
  <phoneticPr fontId="3"/>
  <printOptions horizontalCentered="1"/>
  <pageMargins left="0.74803149606299213" right="0.74803149606299213" top="0.55118110236220474" bottom="0.42" header="0.51181102362204722" footer="0.35"/>
  <pageSetup paperSize="9" scale="76"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審査のポイント_別紙1</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2026-03-31T09:42:52Z</cp:lastPrinted>
  <dcterms:created xsi:type="dcterms:W3CDTF">2013-04-04T09:34:02Z</dcterms:created>
  <dcterms:modified xsi:type="dcterms:W3CDTF">2026-05-20T01:29:55Z</dcterms:modified>
</cp:coreProperties>
</file>